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304d81e69c07628/デスクトップ/"/>
    </mc:Choice>
  </mc:AlternateContent>
  <xr:revisionPtr revIDLastSave="29" documentId="13_ncr:1_{8118249C-F061-42A0-BFE4-EFC25DAFFC0A}" xr6:coauthVersionLast="47" xr6:coauthVersionMax="47" xr10:uidLastSave="{0CF021E9-482E-42C2-8C15-F9999384E587}"/>
  <bookViews>
    <workbookView xWindow="60" yWindow="0" windowWidth="22980" windowHeight="12240" activeTab="3" xr2:uid="{00000000-000D-0000-FFFF-FFFF00000000}"/>
  </bookViews>
  <sheets>
    <sheet name="県大会" sheetId="7" r:id="rId1"/>
    <sheet name="大会名等" sheetId="8" state="hidden" r:id="rId2"/>
    <sheet name="構成員情報" sheetId="5" state="hidden" r:id="rId3"/>
    <sheet name="ＤＬシート" sheetId="6" r:id="rId4"/>
    <sheet name="Sheet2" sheetId="2" state="hidden" r:id="rId5"/>
    <sheet name="Sheet3" sheetId="3" state="hidden" r:id="rId6"/>
  </sheets>
  <externalReferences>
    <externalReference r:id="rId7"/>
  </externalReferences>
  <definedNames>
    <definedName name="_xlnm.Print_Area" localSheetId="3">ＤＬシート!$A$1:$AD$22</definedName>
    <definedName name="_xlnm.Print_Area" localSheetId="0">県大会!$A$1:$AN$53</definedName>
    <definedName name="_xlnm.Print_Area" localSheetId="2">構成員情報!$A$1:$L$44</definedName>
    <definedName name="表１班" localSheetId="2">[1]大会名等!#REF!</definedName>
    <definedName name="表１班">#REF!</definedName>
    <definedName name="表２班" localSheetId="2">[1]大会名等!#REF!</definedName>
    <definedName name="表２班">#REF!</definedName>
    <definedName name="表３班" localSheetId="2">[1]大会名等!#REF!</definedName>
    <definedName name="表３班">#REF!</definedName>
    <definedName name="表４班" localSheetId="2">[1]大会名等!#REF!</definedName>
    <definedName name="表４班">#REF!</definedName>
    <definedName name="表５班" localSheetId="2">[1]大会名等!#REF!</definedName>
    <definedName name="表５班">#REF!</definedName>
    <definedName name="表６班" localSheetId="2">[1]大会名等!#REF!</definedName>
    <definedName name="表６班">#REF!</definedName>
    <definedName name="表市連等" localSheetId="2">[1]大会名等!#REF!</definedName>
    <definedName name="表市連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5" l="1"/>
  <c r="C2" i="5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AM39" i="7"/>
  <c r="AK39" i="7"/>
  <c r="AI39" i="7"/>
  <c r="AM38" i="7"/>
  <c r="AK38" i="7"/>
  <c r="AI38" i="7"/>
  <c r="AM37" i="7"/>
  <c r="AK37" i="7"/>
  <c r="AI37" i="7"/>
  <c r="AM36" i="7"/>
  <c r="AK36" i="7"/>
  <c r="AI36" i="7"/>
  <c r="AM35" i="7"/>
  <c r="AK35" i="7"/>
  <c r="AI35" i="7"/>
  <c r="AM34" i="7"/>
  <c r="AK34" i="7"/>
  <c r="AI34" i="7"/>
  <c r="AM33" i="7"/>
  <c r="AK33" i="7"/>
  <c r="AI33" i="7"/>
  <c r="AM32" i="7"/>
  <c r="AK32" i="7"/>
  <c r="AI32" i="7"/>
  <c r="AM31" i="7"/>
  <c r="AK31" i="7"/>
  <c r="AI31" i="7"/>
  <c r="AM30" i="7"/>
  <c r="AK30" i="7"/>
  <c r="AI30" i="7"/>
  <c r="AM29" i="7"/>
  <c r="AK29" i="7"/>
  <c r="AI29" i="7"/>
  <c r="AM28" i="7"/>
  <c r="AK28" i="7"/>
  <c r="AI28" i="7"/>
  <c r="AM27" i="7"/>
  <c r="AK27" i="7"/>
  <c r="AI27" i="7"/>
  <c r="AM26" i="7"/>
  <c r="AK26" i="7"/>
  <c r="AI26" i="7"/>
  <c r="AM25" i="7"/>
  <c r="AK25" i="7"/>
  <c r="AI25" i="7"/>
  <c r="AM24" i="7"/>
  <c r="AK24" i="7"/>
  <c r="AI24" i="7"/>
  <c r="AM23" i="7"/>
  <c r="AK23" i="7"/>
  <c r="AI23" i="7"/>
  <c r="AM22" i="7"/>
  <c r="AK22" i="7"/>
  <c r="AI22" i="7"/>
  <c r="AM21" i="7"/>
  <c r="AK21" i="7"/>
  <c r="AI21" i="7"/>
  <c r="AM20" i="7"/>
  <c r="AK20" i="7"/>
  <c r="AI20" i="7"/>
  <c r="AM19" i="7"/>
  <c r="AK19" i="7"/>
  <c r="AI19" i="7"/>
  <c r="AM18" i="7"/>
  <c r="AK18" i="7"/>
  <c r="AI18" i="7"/>
  <c r="AM17" i="7"/>
  <c r="AK17" i="7"/>
  <c r="AI17" i="7"/>
  <c r="AM16" i="7"/>
  <c r="AK16" i="7"/>
  <c r="AI16" i="7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T4" i="7" l="1"/>
  <c r="K3" i="7"/>
  <c r="Z104" i="5"/>
  <c r="Y104" i="5"/>
  <c r="X104" i="5"/>
  <c r="W104" i="5"/>
  <c r="U104" i="5"/>
  <c r="T104" i="5"/>
  <c r="S104" i="5"/>
  <c r="R104" i="5"/>
  <c r="Q104" i="5"/>
  <c r="P104" i="5"/>
  <c r="Z103" i="5"/>
  <c r="Y103" i="5"/>
  <c r="X103" i="5"/>
  <c r="W103" i="5"/>
  <c r="U103" i="5"/>
  <c r="T103" i="5"/>
  <c r="S103" i="5"/>
  <c r="R103" i="5"/>
  <c r="Q103" i="5"/>
  <c r="P103" i="5"/>
  <c r="Z102" i="5"/>
  <c r="Y102" i="5"/>
  <c r="X102" i="5"/>
  <c r="W102" i="5"/>
  <c r="U102" i="5"/>
  <c r="T102" i="5"/>
  <c r="S102" i="5"/>
  <c r="R102" i="5"/>
  <c r="Q102" i="5"/>
  <c r="P102" i="5"/>
  <c r="Z101" i="5"/>
  <c r="Y101" i="5"/>
  <c r="X101" i="5"/>
  <c r="W101" i="5"/>
  <c r="U101" i="5"/>
  <c r="T101" i="5"/>
  <c r="S101" i="5"/>
  <c r="R101" i="5"/>
  <c r="Q101" i="5"/>
  <c r="P101" i="5"/>
  <c r="Z100" i="5"/>
  <c r="Y100" i="5"/>
  <c r="X100" i="5"/>
  <c r="W100" i="5"/>
  <c r="U100" i="5"/>
  <c r="T100" i="5"/>
  <c r="S100" i="5"/>
  <c r="R100" i="5"/>
  <c r="Q100" i="5"/>
  <c r="P100" i="5"/>
  <c r="Z99" i="5"/>
  <c r="Y99" i="5"/>
  <c r="X99" i="5"/>
  <c r="W99" i="5"/>
  <c r="U99" i="5"/>
  <c r="T99" i="5"/>
  <c r="S99" i="5"/>
  <c r="R99" i="5"/>
  <c r="Q99" i="5"/>
  <c r="P99" i="5"/>
  <c r="Z98" i="5"/>
  <c r="Y98" i="5"/>
  <c r="X98" i="5"/>
  <c r="W98" i="5"/>
  <c r="U98" i="5"/>
  <c r="T98" i="5"/>
  <c r="S98" i="5"/>
  <c r="R98" i="5"/>
  <c r="Q98" i="5"/>
  <c r="P98" i="5"/>
  <c r="Z97" i="5"/>
  <c r="Y97" i="5"/>
  <c r="X97" i="5"/>
  <c r="W97" i="5"/>
  <c r="U97" i="5"/>
  <c r="T97" i="5"/>
  <c r="S97" i="5"/>
  <c r="R97" i="5"/>
  <c r="Q97" i="5"/>
  <c r="P97" i="5"/>
  <c r="Z96" i="5"/>
  <c r="Y96" i="5"/>
  <c r="X96" i="5"/>
  <c r="W96" i="5"/>
  <c r="U96" i="5"/>
  <c r="T96" i="5"/>
  <c r="S96" i="5"/>
  <c r="R96" i="5"/>
  <c r="Q96" i="5"/>
  <c r="P96" i="5"/>
  <c r="Z95" i="5"/>
  <c r="Y95" i="5"/>
  <c r="X95" i="5"/>
  <c r="W95" i="5"/>
  <c r="U95" i="5"/>
  <c r="T95" i="5"/>
  <c r="S95" i="5"/>
  <c r="R95" i="5"/>
  <c r="Q95" i="5"/>
  <c r="P95" i="5"/>
  <c r="Z94" i="5"/>
  <c r="Y94" i="5"/>
  <c r="X94" i="5"/>
  <c r="W94" i="5"/>
  <c r="U94" i="5"/>
  <c r="T94" i="5"/>
  <c r="S94" i="5"/>
  <c r="R94" i="5"/>
  <c r="Q94" i="5"/>
  <c r="P94" i="5"/>
  <c r="Z93" i="5"/>
  <c r="Y93" i="5"/>
  <c r="X93" i="5"/>
  <c r="W93" i="5"/>
  <c r="U93" i="5"/>
  <c r="T93" i="5"/>
  <c r="S93" i="5"/>
  <c r="R93" i="5"/>
  <c r="Q93" i="5"/>
  <c r="P93" i="5"/>
  <c r="Z92" i="5"/>
  <c r="Y92" i="5"/>
  <c r="X92" i="5"/>
  <c r="W92" i="5"/>
  <c r="U92" i="5"/>
  <c r="T92" i="5"/>
  <c r="S92" i="5"/>
  <c r="R92" i="5"/>
  <c r="Q92" i="5"/>
  <c r="P92" i="5"/>
  <c r="Z91" i="5"/>
  <c r="Y91" i="5"/>
  <c r="X91" i="5"/>
  <c r="W91" i="5"/>
  <c r="U91" i="5"/>
  <c r="T91" i="5"/>
  <c r="S91" i="5"/>
  <c r="R91" i="5"/>
  <c r="Q91" i="5"/>
  <c r="P91" i="5"/>
  <c r="Z90" i="5"/>
  <c r="Y90" i="5"/>
  <c r="X90" i="5"/>
  <c r="W90" i="5"/>
  <c r="U90" i="5"/>
  <c r="T90" i="5"/>
  <c r="S90" i="5"/>
  <c r="R90" i="5"/>
  <c r="Q90" i="5"/>
  <c r="P90" i="5"/>
  <c r="Z89" i="5"/>
  <c r="Y89" i="5"/>
  <c r="X89" i="5"/>
  <c r="W89" i="5"/>
  <c r="U89" i="5"/>
  <c r="T89" i="5"/>
  <c r="S89" i="5"/>
  <c r="R89" i="5"/>
  <c r="Q89" i="5"/>
  <c r="P89" i="5"/>
  <c r="Z88" i="5"/>
  <c r="Y88" i="5"/>
  <c r="X88" i="5"/>
  <c r="W88" i="5"/>
  <c r="U88" i="5"/>
  <c r="T88" i="5"/>
  <c r="S88" i="5"/>
  <c r="R88" i="5"/>
  <c r="Q88" i="5"/>
  <c r="P88" i="5"/>
  <c r="Z87" i="5"/>
  <c r="Y87" i="5"/>
  <c r="X87" i="5"/>
  <c r="W87" i="5"/>
  <c r="U87" i="5"/>
  <c r="T87" i="5"/>
  <c r="S87" i="5"/>
  <c r="R87" i="5"/>
  <c r="Q87" i="5"/>
  <c r="P87" i="5"/>
  <c r="Z86" i="5"/>
  <c r="Y86" i="5"/>
  <c r="X86" i="5"/>
  <c r="W86" i="5"/>
  <c r="U86" i="5"/>
  <c r="T86" i="5"/>
  <c r="S86" i="5"/>
  <c r="R86" i="5"/>
  <c r="Q86" i="5"/>
  <c r="P86" i="5"/>
  <c r="Z85" i="5"/>
  <c r="Y85" i="5"/>
  <c r="X85" i="5"/>
  <c r="W85" i="5"/>
  <c r="U85" i="5"/>
  <c r="T85" i="5"/>
  <c r="S85" i="5"/>
  <c r="R85" i="5"/>
  <c r="Q85" i="5"/>
  <c r="P85" i="5"/>
  <c r="Z84" i="5"/>
  <c r="Y84" i="5"/>
  <c r="X84" i="5"/>
  <c r="W84" i="5"/>
  <c r="U84" i="5"/>
  <c r="T84" i="5"/>
  <c r="S84" i="5"/>
  <c r="R84" i="5"/>
  <c r="Q84" i="5"/>
  <c r="P84" i="5"/>
  <c r="Z83" i="5"/>
  <c r="Y83" i="5"/>
  <c r="X83" i="5"/>
  <c r="W83" i="5"/>
  <c r="U83" i="5"/>
  <c r="T83" i="5"/>
  <c r="S83" i="5"/>
  <c r="R83" i="5"/>
  <c r="Q83" i="5"/>
  <c r="P83" i="5"/>
  <c r="Z82" i="5"/>
  <c r="Y82" i="5"/>
  <c r="X82" i="5"/>
  <c r="W82" i="5"/>
  <c r="U82" i="5"/>
  <c r="T82" i="5"/>
  <c r="S82" i="5"/>
  <c r="R82" i="5"/>
  <c r="Q82" i="5"/>
  <c r="P82" i="5"/>
  <c r="Z81" i="5"/>
  <c r="Y81" i="5"/>
  <c r="X81" i="5"/>
  <c r="W81" i="5"/>
  <c r="U81" i="5"/>
  <c r="T81" i="5"/>
  <c r="S81" i="5"/>
  <c r="R81" i="5"/>
  <c r="Q81" i="5"/>
  <c r="P81" i="5"/>
  <c r="Z80" i="5"/>
  <c r="Y80" i="5"/>
  <c r="X80" i="5"/>
  <c r="W80" i="5"/>
  <c r="U80" i="5"/>
  <c r="T80" i="5"/>
  <c r="S80" i="5"/>
  <c r="R80" i="5"/>
  <c r="Q80" i="5"/>
  <c r="P80" i="5"/>
  <c r="Z79" i="5"/>
  <c r="Y79" i="5"/>
  <c r="X79" i="5"/>
  <c r="W79" i="5"/>
  <c r="U79" i="5"/>
  <c r="T79" i="5"/>
  <c r="S79" i="5"/>
  <c r="R79" i="5"/>
  <c r="Q79" i="5"/>
  <c r="P79" i="5"/>
  <c r="Z78" i="5"/>
  <c r="Y78" i="5"/>
  <c r="X78" i="5"/>
  <c r="W78" i="5"/>
  <c r="U78" i="5"/>
  <c r="T78" i="5"/>
  <c r="S78" i="5"/>
  <c r="R78" i="5"/>
  <c r="Q78" i="5"/>
  <c r="P78" i="5"/>
  <c r="Z77" i="5"/>
  <c r="Y77" i="5"/>
  <c r="X77" i="5"/>
  <c r="W77" i="5"/>
  <c r="U77" i="5"/>
  <c r="T77" i="5"/>
  <c r="S77" i="5"/>
  <c r="R77" i="5"/>
  <c r="Q77" i="5"/>
  <c r="P77" i="5"/>
  <c r="Z76" i="5"/>
  <c r="Y76" i="5"/>
  <c r="X76" i="5"/>
  <c r="W76" i="5"/>
  <c r="U76" i="5"/>
  <c r="T76" i="5"/>
  <c r="S76" i="5"/>
  <c r="R76" i="5"/>
  <c r="Q76" i="5"/>
  <c r="P76" i="5"/>
  <c r="Z75" i="5"/>
  <c r="Y75" i="5"/>
  <c r="X75" i="5"/>
  <c r="W75" i="5"/>
  <c r="U75" i="5"/>
  <c r="T75" i="5"/>
  <c r="S75" i="5"/>
  <c r="R75" i="5"/>
  <c r="Q75" i="5"/>
  <c r="P75" i="5"/>
  <c r="Z74" i="5"/>
  <c r="Y74" i="5"/>
  <c r="X74" i="5"/>
  <c r="W74" i="5"/>
  <c r="U74" i="5"/>
  <c r="T74" i="5"/>
  <c r="S74" i="5"/>
  <c r="R74" i="5"/>
  <c r="Q74" i="5"/>
  <c r="P74" i="5"/>
  <c r="Z73" i="5"/>
  <c r="Y73" i="5"/>
  <c r="X73" i="5"/>
  <c r="W73" i="5"/>
  <c r="U73" i="5"/>
  <c r="T73" i="5"/>
  <c r="S73" i="5"/>
  <c r="R73" i="5"/>
  <c r="Q73" i="5"/>
  <c r="P73" i="5"/>
  <c r="Z72" i="5"/>
  <c r="Y72" i="5"/>
  <c r="X72" i="5"/>
  <c r="W72" i="5"/>
  <c r="U72" i="5"/>
  <c r="T72" i="5"/>
  <c r="S72" i="5"/>
  <c r="R72" i="5"/>
  <c r="Q72" i="5"/>
  <c r="P72" i="5"/>
  <c r="Z71" i="5"/>
  <c r="Y71" i="5"/>
  <c r="X71" i="5"/>
  <c r="W71" i="5"/>
  <c r="U71" i="5"/>
  <c r="T71" i="5"/>
  <c r="S71" i="5"/>
  <c r="R71" i="5"/>
  <c r="Q71" i="5"/>
  <c r="P71" i="5"/>
  <c r="Z70" i="5"/>
  <c r="Y70" i="5"/>
  <c r="X70" i="5"/>
  <c r="W70" i="5"/>
  <c r="U70" i="5"/>
  <c r="T70" i="5"/>
  <c r="S70" i="5"/>
  <c r="R70" i="5"/>
  <c r="Q70" i="5"/>
  <c r="P70" i="5"/>
  <c r="Z69" i="5"/>
  <c r="Y69" i="5"/>
  <c r="X69" i="5"/>
  <c r="W69" i="5"/>
  <c r="U69" i="5"/>
  <c r="T69" i="5"/>
  <c r="S69" i="5"/>
  <c r="R69" i="5"/>
  <c r="Q69" i="5"/>
  <c r="P69" i="5"/>
  <c r="Z68" i="5"/>
  <c r="Y68" i="5"/>
  <c r="X68" i="5"/>
  <c r="W68" i="5"/>
  <c r="U68" i="5"/>
  <c r="T68" i="5"/>
  <c r="S68" i="5"/>
  <c r="R68" i="5"/>
  <c r="Q68" i="5"/>
  <c r="P68" i="5"/>
  <c r="Z67" i="5"/>
  <c r="Y67" i="5"/>
  <c r="X67" i="5"/>
  <c r="W67" i="5"/>
  <c r="U67" i="5"/>
  <c r="T67" i="5"/>
  <c r="S67" i="5"/>
  <c r="R67" i="5"/>
  <c r="Q67" i="5"/>
  <c r="P67" i="5"/>
  <c r="Z66" i="5"/>
  <c r="Y66" i="5"/>
  <c r="X66" i="5"/>
  <c r="W66" i="5"/>
  <c r="U66" i="5"/>
  <c r="T66" i="5"/>
  <c r="S66" i="5"/>
  <c r="R66" i="5"/>
  <c r="Q66" i="5"/>
  <c r="P66" i="5"/>
  <c r="Z65" i="5"/>
  <c r="Y65" i="5"/>
  <c r="X65" i="5"/>
  <c r="W65" i="5"/>
  <c r="U65" i="5"/>
  <c r="T65" i="5"/>
  <c r="S65" i="5"/>
  <c r="R65" i="5"/>
  <c r="Q65" i="5"/>
  <c r="P65" i="5"/>
  <c r="Z64" i="5"/>
  <c r="Y64" i="5"/>
  <c r="X64" i="5"/>
  <c r="W64" i="5"/>
  <c r="U64" i="5"/>
  <c r="T64" i="5"/>
  <c r="S64" i="5"/>
  <c r="R64" i="5"/>
  <c r="Q64" i="5"/>
  <c r="P64" i="5"/>
  <c r="Z63" i="5"/>
  <c r="Y63" i="5"/>
  <c r="X63" i="5"/>
  <c r="W63" i="5"/>
  <c r="U63" i="5"/>
  <c r="T63" i="5"/>
  <c r="S63" i="5"/>
  <c r="R63" i="5"/>
  <c r="Q63" i="5"/>
  <c r="P63" i="5"/>
  <c r="Z62" i="5"/>
  <c r="Y62" i="5"/>
  <c r="X62" i="5"/>
  <c r="W62" i="5"/>
  <c r="U62" i="5"/>
  <c r="T62" i="5"/>
  <c r="S62" i="5"/>
  <c r="R62" i="5"/>
  <c r="Q62" i="5"/>
  <c r="P62" i="5"/>
  <c r="Z61" i="5"/>
  <c r="Y61" i="5"/>
  <c r="X61" i="5"/>
  <c r="W61" i="5"/>
  <c r="U61" i="5"/>
  <c r="T61" i="5"/>
  <c r="S61" i="5"/>
  <c r="R61" i="5"/>
  <c r="Q61" i="5"/>
  <c r="P61" i="5"/>
  <c r="Z60" i="5"/>
  <c r="Y60" i="5"/>
  <c r="X60" i="5"/>
  <c r="W60" i="5"/>
  <c r="U60" i="5"/>
  <c r="T60" i="5"/>
  <c r="S60" i="5"/>
  <c r="R60" i="5"/>
  <c r="Q60" i="5"/>
  <c r="P60" i="5"/>
  <c r="Z59" i="5"/>
  <c r="Y59" i="5"/>
  <c r="X59" i="5"/>
  <c r="W59" i="5"/>
  <c r="U59" i="5"/>
  <c r="T59" i="5"/>
  <c r="S59" i="5"/>
  <c r="R59" i="5"/>
  <c r="Q59" i="5"/>
  <c r="P59" i="5"/>
  <c r="Z58" i="5"/>
  <c r="Y58" i="5"/>
  <c r="X58" i="5"/>
  <c r="W58" i="5"/>
  <c r="U58" i="5"/>
  <c r="T58" i="5"/>
  <c r="S58" i="5"/>
  <c r="R58" i="5"/>
  <c r="Q58" i="5"/>
  <c r="P58" i="5"/>
  <c r="Z57" i="5"/>
  <c r="Y57" i="5"/>
  <c r="X57" i="5"/>
  <c r="W57" i="5"/>
  <c r="U57" i="5"/>
  <c r="T57" i="5"/>
  <c r="S57" i="5"/>
  <c r="R57" i="5"/>
  <c r="Q57" i="5"/>
  <c r="P57" i="5"/>
  <c r="Z56" i="5"/>
  <c r="Y56" i="5"/>
  <c r="X56" i="5"/>
  <c r="W56" i="5"/>
  <c r="U56" i="5"/>
  <c r="T56" i="5"/>
  <c r="S56" i="5"/>
  <c r="R56" i="5"/>
  <c r="Q56" i="5"/>
  <c r="P56" i="5"/>
  <c r="Z55" i="5"/>
  <c r="Y55" i="5"/>
  <c r="X55" i="5"/>
  <c r="W55" i="5"/>
  <c r="U55" i="5"/>
  <c r="T55" i="5"/>
  <c r="S55" i="5"/>
  <c r="R55" i="5"/>
  <c r="Q55" i="5"/>
  <c r="P55" i="5"/>
  <c r="Z54" i="5"/>
  <c r="Y54" i="5"/>
  <c r="X54" i="5"/>
  <c r="W54" i="5"/>
  <c r="U54" i="5"/>
  <c r="T54" i="5"/>
  <c r="S54" i="5"/>
  <c r="R54" i="5"/>
  <c r="Q54" i="5"/>
  <c r="P54" i="5"/>
  <c r="Z53" i="5"/>
  <c r="Y53" i="5"/>
  <c r="X53" i="5"/>
  <c r="W53" i="5"/>
  <c r="U53" i="5"/>
  <c r="T53" i="5"/>
  <c r="S53" i="5"/>
  <c r="R53" i="5"/>
  <c r="Q53" i="5"/>
  <c r="P53" i="5"/>
  <c r="Z52" i="5"/>
  <c r="Y52" i="5"/>
  <c r="X52" i="5"/>
  <c r="W52" i="5"/>
  <c r="U52" i="5"/>
  <c r="T52" i="5"/>
  <c r="S52" i="5"/>
  <c r="R52" i="5"/>
  <c r="Q52" i="5"/>
  <c r="P52" i="5"/>
  <c r="Z51" i="5"/>
  <c r="Y51" i="5"/>
  <c r="X51" i="5"/>
  <c r="W51" i="5"/>
  <c r="U51" i="5"/>
  <c r="T51" i="5"/>
  <c r="S51" i="5"/>
  <c r="R51" i="5"/>
  <c r="Q51" i="5"/>
  <c r="P51" i="5"/>
  <c r="Z50" i="5"/>
  <c r="Y50" i="5"/>
  <c r="X50" i="5"/>
  <c r="W50" i="5"/>
  <c r="U50" i="5"/>
  <c r="T50" i="5"/>
  <c r="S50" i="5"/>
  <c r="R50" i="5"/>
  <c r="Q50" i="5"/>
  <c r="P50" i="5"/>
  <c r="Z49" i="5"/>
  <c r="Y49" i="5"/>
  <c r="X49" i="5"/>
  <c r="W49" i="5"/>
  <c r="U49" i="5"/>
  <c r="T49" i="5"/>
  <c r="S49" i="5"/>
  <c r="R49" i="5"/>
  <c r="Q49" i="5"/>
  <c r="P49" i="5"/>
  <c r="Z48" i="5"/>
  <c r="Y48" i="5"/>
  <c r="X48" i="5"/>
  <c r="W48" i="5"/>
  <c r="U48" i="5"/>
  <c r="T48" i="5"/>
  <c r="S48" i="5"/>
  <c r="R48" i="5"/>
  <c r="Q48" i="5"/>
  <c r="P48" i="5"/>
  <c r="Z47" i="5"/>
  <c r="Y47" i="5"/>
  <c r="X47" i="5"/>
  <c r="W47" i="5"/>
  <c r="U47" i="5"/>
  <c r="T47" i="5"/>
  <c r="S47" i="5"/>
  <c r="R47" i="5"/>
  <c r="Q47" i="5"/>
  <c r="P47" i="5"/>
  <c r="Z46" i="5"/>
  <c r="Y46" i="5"/>
  <c r="X46" i="5"/>
  <c r="W46" i="5"/>
  <c r="U46" i="5"/>
  <c r="T46" i="5"/>
  <c r="S46" i="5"/>
  <c r="R46" i="5"/>
  <c r="Q46" i="5"/>
  <c r="P46" i="5"/>
  <c r="Z45" i="5"/>
  <c r="Y45" i="5"/>
  <c r="X45" i="5"/>
  <c r="W45" i="5"/>
  <c r="U45" i="5"/>
  <c r="T45" i="5"/>
  <c r="S45" i="5"/>
  <c r="R45" i="5"/>
  <c r="Q45" i="5"/>
  <c r="P45" i="5"/>
  <c r="Z44" i="5"/>
  <c r="Y44" i="5"/>
  <c r="X44" i="5"/>
  <c r="W44" i="5"/>
  <c r="U44" i="5"/>
  <c r="T44" i="5"/>
  <c r="S44" i="5"/>
  <c r="R44" i="5"/>
  <c r="Q44" i="5"/>
  <c r="P44" i="5"/>
  <c r="Z43" i="5"/>
  <c r="Y43" i="5"/>
  <c r="X43" i="5"/>
  <c r="W43" i="5"/>
  <c r="U43" i="5"/>
  <c r="T43" i="5"/>
  <c r="S43" i="5"/>
  <c r="R43" i="5"/>
  <c r="Q43" i="5"/>
  <c r="P43" i="5"/>
  <c r="Z42" i="5"/>
  <c r="Y42" i="5"/>
  <c r="X42" i="5"/>
  <c r="W42" i="5"/>
  <c r="U42" i="5"/>
  <c r="T42" i="5"/>
  <c r="S42" i="5"/>
  <c r="R42" i="5"/>
  <c r="Q42" i="5"/>
  <c r="P42" i="5"/>
  <c r="Z41" i="5"/>
  <c r="Y41" i="5"/>
  <c r="X41" i="5"/>
  <c r="W41" i="5"/>
  <c r="U41" i="5"/>
  <c r="T41" i="5"/>
  <c r="S41" i="5"/>
  <c r="R41" i="5"/>
  <c r="Q41" i="5"/>
  <c r="P41" i="5"/>
  <c r="Z40" i="5"/>
  <c r="Y40" i="5"/>
  <c r="X40" i="5"/>
  <c r="W40" i="5"/>
  <c r="U40" i="5"/>
  <c r="T40" i="5"/>
  <c r="S40" i="5"/>
  <c r="R40" i="5"/>
  <c r="Q40" i="5"/>
  <c r="P40" i="5"/>
  <c r="Z39" i="5"/>
  <c r="Y39" i="5"/>
  <c r="X39" i="5"/>
  <c r="W39" i="5"/>
  <c r="U39" i="5"/>
  <c r="T39" i="5"/>
  <c r="S39" i="5"/>
  <c r="R39" i="5"/>
  <c r="Q39" i="5"/>
  <c r="P39" i="5"/>
  <c r="N5" i="5"/>
  <c r="M104" i="5"/>
  <c r="L104" i="5"/>
  <c r="K104" i="5"/>
  <c r="J104" i="5"/>
  <c r="I104" i="5"/>
  <c r="H104" i="5"/>
  <c r="G104" i="5"/>
  <c r="F104" i="5"/>
  <c r="E104" i="5"/>
  <c r="B104" i="5"/>
  <c r="M103" i="5"/>
  <c r="L103" i="5"/>
  <c r="K103" i="5"/>
  <c r="J103" i="5"/>
  <c r="I103" i="5"/>
  <c r="H103" i="5"/>
  <c r="G103" i="5"/>
  <c r="F103" i="5"/>
  <c r="E103" i="5"/>
  <c r="B103" i="5"/>
  <c r="M102" i="5"/>
  <c r="L102" i="5"/>
  <c r="K102" i="5"/>
  <c r="J102" i="5"/>
  <c r="I102" i="5"/>
  <c r="H102" i="5"/>
  <c r="G102" i="5"/>
  <c r="F102" i="5"/>
  <c r="E102" i="5"/>
  <c r="B102" i="5"/>
  <c r="M101" i="5"/>
  <c r="L101" i="5"/>
  <c r="K101" i="5"/>
  <c r="J101" i="5"/>
  <c r="I101" i="5"/>
  <c r="H101" i="5"/>
  <c r="G101" i="5"/>
  <c r="F101" i="5"/>
  <c r="E101" i="5"/>
  <c r="B101" i="5"/>
  <c r="M100" i="5"/>
  <c r="L100" i="5"/>
  <c r="K100" i="5"/>
  <c r="J100" i="5"/>
  <c r="I100" i="5"/>
  <c r="H100" i="5"/>
  <c r="G100" i="5"/>
  <c r="F100" i="5"/>
  <c r="E100" i="5"/>
  <c r="B100" i="5"/>
  <c r="M99" i="5"/>
  <c r="L99" i="5"/>
  <c r="K99" i="5"/>
  <c r="J99" i="5"/>
  <c r="I99" i="5"/>
  <c r="H99" i="5"/>
  <c r="G99" i="5"/>
  <c r="F99" i="5"/>
  <c r="E99" i="5"/>
  <c r="B99" i="5"/>
  <c r="M98" i="5"/>
  <c r="L98" i="5"/>
  <c r="K98" i="5"/>
  <c r="J98" i="5"/>
  <c r="I98" i="5"/>
  <c r="H98" i="5"/>
  <c r="G98" i="5"/>
  <c r="F98" i="5"/>
  <c r="E98" i="5"/>
  <c r="B98" i="5"/>
  <c r="M97" i="5"/>
  <c r="L97" i="5"/>
  <c r="K97" i="5"/>
  <c r="J97" i="5"/>
  <c r="I97" i="5"/>
  <c r="H97" i="5"/>
  <c r="G97" i="5"/>
  <c r="F97" i="5"/>
  <c r="E97" i="5"/>
  <c r="B97" i="5"/>
  <c r="M96" i="5"/>
  <c r="L96" i="5"/>
  <c r="K96" i="5"/>
  <c r="J96" i="5"/>
  <c r="I96" i="5"/>
  <c r="H96" i="5"/>
  <c r="G96" i="5"/>
  <c r="F96" i="5"/>
  <c r="E96" i="5"/>
  <c r="B96" i="5"/>
  <c r="M95" i="5"/>
  <c r="L95" i="5"/>
  <c r="K95" i="5"/>
  <c r="J95" i="5"/>
  <c r="I95" i="5"/>
  <c r="H95" i="5"/>
  <c r="G95" i="5"/>
  <c r="F95" i="5"/>
  <c r="E95" i="5"/>
  <c r="B95" i="5"/>
  <c r="M94" i="5"/>
  <c r="L94" i="5"/>
  <c r="K94" i="5"/>
  <c r="J94" i="5"/>
  <c r="I94" i="5"/>
  <c r="H94" i="5"/>
  <c r="G94" i="5"/>
  <c r="F94" i="5"/>
  <c r="E94" i="5"/>
  <c r="B94" i="5"/>
  <c r="M93" i="5"/>
  <c r="L93" i="5"/>
  <c r="K93" i="5"/>
  <c r="J93" i="5"/>
  <c r="I93" i="5"/>
  <c r="H93" i="5"/>
  <c r="G93" i="5"/>
  <c r="F93" i="5"/>
  <c r="E93" i="5"/>
  <c r="B93" i="5"/>
  <c r="M92" i="5"/>
  <c r="L92" i="5"/>
  <c r="K92" i="5"/>
  <c r="J92" i="5"/>
  <c r="I92" i="5"/>
  <c r="H92" i="5"/>
  <c r="G92" i="5"/>
  <c r="F92" i="5"/>
  <c r="E92" i="5"/>
  <c r="B92" i="5"/>
  <c r="M91" i="5"/>
  <c r="L91" i="5"/>
  <c r="K91" i="5"/>
  <c r="J91" i="5"/>
  <c r="I91" i="5"/>
  <c r="H91" i="5"/>
  <c r="G91" i="5"/>
  <c r="F91" i="5"/>
  <c r="E91" i="5"/>
  <c r="B91" i="5"/>
  <c r="M90" i="5"/>
  <c r="L90" i="5"/>
  <c r="K90" i="5"/>
  <c r="J90" i="5"/>
  <c r="I90" i="5"/>
  <c r="H90" i="5"/>
  <c r="G90" i="5"/>
  <c r="F90" i="5"/>
  <c r="E90" i="5"/>
  <c r="B90" i="5"/>
  <c r="M89" i="5"/>
  <c r="L89" i="5"/>
  <c r="K89" i="5"/>
  <c r="J89" i="5"/>
  <c r="I89" i="5"/>
  <c r="H89" i="5"/>
  <c r="G89" i="5"/>
  <c r="F89" i="5"/>
  <c r="E89" i="5"/>
  <c r="B89" i="5"/>
  <c r="M88" i="5"/>
  <c r="L88" i="5"/>
  <c r="K88" i="5"/>
  <c r="J88" i="5"/>
  <c r="I88" i="5"/>
  <c r="H88" i="5"/>
  <c r="G88" i="5"/>
  <c r="F88" i="5"/>
  <c r="E88" i="5"/>
  <c r="B88" i="5"/>
  <c r="M87" i="5"/>
  <c r="L87" i="5"/>
  <c r="K87" i="5"/>
  <c r="J87" i="5"/>
  <c r="I87" i="5"/>
  <c r="H87" i="5"/>
  <c r="G87" i="5"/>
  <c r="F87" i="5"/>
  <c r="E87" i="5"/>
  <c r="B87" i="5"/>
  <c r="M86" i="5"/>
  <c r="L86" i="5"/>
  <c r="K86" i="5"/>
  <c r="J86" i="5"/>
  <c r="I86" i="5"/>
  <c r="H86" i="5"/>
  <c r="G86" i="5"/>
  <c r="F86" i="5"/>
  <c r="E86" i="5"/>
  <c r="B86" i="5"/>
  <c r="M85" i="5"/>
  <c r="L85" i="5"/>
  <c r="K85" i="5"/>
  <c r="J85" i="5"/>
  <c r="I85" i="5"/>
  <c r="H85" i="5"/>
  <c r="G85" i="5"/>
  <c r="F85" i="5"/>
  <c r="E85" i="5"/>
  <c r="B85" i="5"/>
  <c r="M84" i="5"/>
  <c r="L84" i="5"/>
  <c r="K84" i="5"/>
  <c r="J84" i="5"/>
  <c r="I84" i="5"/>
  <c r="H84" i="5"/>
  <c r="G84" i="5"/>
  <c r="F84" i="5"/>
  <c r="E84" i="5"/>
  <c r="B84" i="5"/>
  <c r="M83" i="5"/>
  <c r="L83" i="5"/>
  <c r="K83" i="5"/>
  <c r="J83" i="5"/>
  <c r="I83" i="5"/>
  <c r="H83" i="5"/>
  <c r="G83" i="5"/>
  <c r="F83" i="5"/>
  <c r="E83" i="5"/>
  <c r="B83" i="5"/>
  <c r="M82" i="5"/>
  <c r="L82" i="5"/>
  <c r="K82" i="5"/>
  <c r="J82" i="5"/>
  <c r="I82" i="5"/>
  <c r="H82" i="5"/>
  <c r="G82" i="5"/>
  <c r="F82" i="5"/>
  <c r="E82" i="5"/>
  <c r="B82" i="5"/>
  <c r="M81" i="5"/>
  <c r="L81" i="5"/>
  <c r="K81" i="5"/>
  <c r="J81" i="5"/>
  <c r="I81" i="5"/>
  <c r="H81" i="5"/>
  <c r="G81" i="5"/>
  <c r="F81" i="5"/>
  <c r="E81" i="5"/>
  <c r="B81" i="5"/>
  <c r="M80" i="5"/>
  <c r="L80" i="5"/>
  <c r="K80" i="5"/>
  <c r="J80" i="5"/>
  <c r="I80" i="5"/>
  <c r="H80" i="5"/>
  <c r="G80" i="5"/>
  <c r="F80" i="5"/>
  <c r="E80" i="5"/>
  <c r="B80" i="5"/>
  <c r="M79" i="5"/>
  <c r="L79" i="5"/>
  <c r="K79" i="5"/>
  <c r="J79" i="5"/>
  <c r="I79" i="5"/>
  <c r="H79" i="5"/>
  <c r="G79" i="5"/>
  <c r="F79" i="5"/>
  <c r="E79" i="5"/>
  <c r="B79" i="5"/>
  <c r="M78" i="5"/>
  <c r="L78" i="5"/>
  <c r="K78" i="5"/>
  <c r="J78" i="5"/>
  <c r="I78" i="5"/>
  <c r="H78" i="5"/>
  <c r="G78" i="5"/>
  <c r="F78" i="5"/>
  <c r="E78" i="5"/>
  <c r="B78" i="5"/>
  <c r="M77" i="5"/>
  <c r="L77" i="5"/>
  <c r="K77" i="5"/>
  <c r="J77" i="5"/>
  <c r="I77" i="5"/>
  <c r="H77" i="5"/>
  <c r="G77" i="5"/>
  <c r="F77" i="5"/>
  <c r="E77" i="5"/>
  <c r="B77" i="5"/>
  <c r="M76" i="5"/>
  <c r="L76" i="5"/>
  <c r="K76" i="5"/>
  <c r="J76" i="5"/>
  <c r="I76" i="5"/>
  <c r="H76" i="5"/>
  <c r="G76" i="5"/>
  <c r="F76" i="5"/>
  <c r="E76" i="5"/>
  <c r="B76" i="5"/>
  <c r="M75" i="5"/>
  <c r="L75" i="5"/>
  <c r="K75" i="5"/>
  <c r="J75" i="5"/>
  <c r="I75" i="5"/>
  <c r="H75" i="5"/>
  <c r="G75" i="5"/>
  <c r="F75" i="5"/>
  <c r="E75" i="5"/>
  <c r="B75" i="5"/>
  <c r="M74" i="5"/>
  <c r="L74" i="5"/>
  <c r="K74" i="5"/>
  <c r="J74" i="5"/>
  <c r="I74" i="5"/>
  <c r="H74" i="5"/>
  <c r="G74" i="5"/>
  <c r="F74" i="5"/>
  <c r="E74" i="5"/>
  <c r="B74" i="5"/>
  <c r="M73" i="5"/>
  <c r="L73" i="5"/>
  <c r="K73" i="5"/>
  <c r="J73" i="5"/>
  <c r="I73" i="5"/>
  <c r="H73" i="5"/>
  <c r="G73" i="5"/>
  <c r="F73" i="5"/>
  <c r="E73" i="5"/>
  <c r="B73" i="5"/>
  <c r="M72" i="5"/>
  <c r="L72" i="5"/>
  <c r="K72" i="5"/>
  <c r="J72" i="5"/>
  <c r="I72" i="5"/>
  <c r="H72" i="5"/>
  <c r="G72" i="5"/>
  <c r="F72" i="5"/>
  <c r="E72" i="5"/>
  <c r="B72" i="5"/>
  <c r="M71" i="5"/>
  <c r="L71" i="5"/>
  <c r="K71" i="5"/>
  <c r="J71" i="5"/>
  <c r="I71" i="5"/>
  <c r="H71" i="5"/>
  <c r="G71" i="5"/>
  <c r="F71" i="5"/>
  <c r="E71" i="5"/>
  <c r="B71" i="5"/>
  <c r="M70" i="5"/>
  <c r="L70" i="5"/>
  <c r="K70" i="5"/>
  <c r="J70" i="5"/>
  <c r="I70" i="5"/>
  <c r="H70" i="5"/>
  <c r="G70" i="5"/>
  <c r="F70" i="5"/>
  <c r="E70" i="5"/>
  <c r="B70" i="5"/>
  <c r="M69" i="5"/>
  <c r="L69" i="5"/>
  <c r="K69" i="5"/>
  <c r="J69" i="5"/>
  <c r="I69" i="5"/>
  <c r="H69" i="5"/>
  <c r="G69" i="5"/>
  <c r="F69" i="5"/>
  <c r="E69" i="5"/>
  <c r="B69" i="5"/>
  <c r="M68" i="5"/>
  <c r="L68" i="5"/>
  <c r="K68" i="5"/>
  <c r="J68" i="5"/>
  <c r="I68" i="5"/>
  <c r="H68" i="5"/>
  <c r="G68" i="5"/>
  <c r="F68" i="5"/>
  <c r="E68" i="5"/>
  <c r="B68" i="5"/>
  <c r="M67" i="5"/>
  <c r="L67" i="5"/>
  <c r="K67" i="5"/>
  <c r="J67" i="5"/>
  <c r="I67" i="5"/>
  <c r="H67" i="5"/>
  <c r="G67" i="5"/>
  <c r="F67" i="5"/>
  <c r="E67" i="5"/>
  <c r="B67" i="5"/>
  <c r="M66" i="5"/>
  <c r="L66" i="5"/>
  <c r="K66" i="5"/>
  <c r="J66" i="5"/>
  <c r="I66" i="5"/>
  <c r="H66" i="5"/>
  <c r="G66" i="5"/>
  <c r="F66" i="5"/>
  <c r="E66" i="5"/>
  <c r="B66" i="5"/>
  <c r="M65" i="5"/>
  <c r="L65" i="5"/>
  <c r="K65" i="5"/>
  <c r="J65" i="5"/>
  <c r="I65" i="5"/>
  <c r="H65" i="5"/>
  <c r="G65" i="5"/>
  <c r="F65" i="5"/>
  <c r="E65" i="5"/>
  <c r="B65" i="5"/>
  <c r="M64" i="5"/>
  <c r="L64" i="5"/>
  <c r="K64" i="5"/>
  <c r="J64" i="5"/>
  <c r="I64" i="5"/>
  <c r="H64" i="5"/>
  <c r="G64" i="5"/>
  <c r="F64" i="5"/>
  <c r="E64" i="5"/>
  <c r="B64" i="5"/>
  <c r="M63" i="5"/>
  <c r="L63" i="5"/>
  <c r="K63" i="5"/>
  <c r="J63" i="5"/>
  <c r="I63" i="5"/>
  <c r="H63" i="5"/>
  <c r="G63" i="5"/>
  <c r="F63" i="5"/>
  <c r="E63" i="5"/>
  <c r="B63" i="5"/>
  <c r="M62" i="5"/>
  <c r="L62" i="5"/>
  <c r="K62" i="5"/>
  <c r="J62" i="5"/>
  <c r="I62" i="5"/>
  <c r="H62" i="5"/>
  <c r="G62" i="5"/>
  <c r="F62" i="5"/>
  <c r="E62" i="5"/>
  <c r="B62" i="5"/>
  <c r="M61" i="5"/>
  <c r="L61" i="5"/>
  <c r="K61" i="5"/>
  <c r="J61" i="5"/>
  <c r="I61" i="5"/>
  <c r="H61" i="5"/>
  <c r="G61" i="5"/>
  <c r="F61" i="5"/>
  <c r="E61" i="5"/>
  <c r="B61" i="5"/>
  <c r="M60" i="5"/>
  <c r="L60" i="5"/>
  <c r="K60" i="5"/>
  <c r="J60" i="5"/>
  <c r="I60" i="5"/>
  <c r="H60" i="5"/>
  <c r="G60" i="5"/>
  <c r="F60" i="5"/>
  <c r="E60" i="5"/>
  <c r="B60" i="5"/>
  <c r="M59" i="5"/>
  <c r="L59" i="5"/>
  <c r="K59" i="5"/>
  <c r="J59" i="5"/>
  <c r="I59" i="5"/>
  <c r="H59" i="5"/>
  <c r="G59" i="5"/>
  <c r="F59" i="5"/>
  <c r="E59" i="5"/>
  <c r="B59" i="5"/>
  <c r="M58" i="5"/>
  <c r="L58" i="5"/>
  <c r="K58" i="5"/>
  <c r="J58" i="5"/>
  <c r="I58" i="5"/>
  <c r="H58" i="5"/>
  <c r="G58" i="5"/>
  <c r="F58" i="5"/>
  <c r="E58" i="5"/>
  <c r="B58" i="5"/>
  <c r="M57" i="5"/>
  <c r="L57" i="5"/>
  <c r="K57" i="5"/>
  <c r="J57" i="5"/>
  <c r="I57" i="5"/>
  <c r="H57" i="5"/>
  <c r="G57" i="5"/>
  <c r="F57" i="5"/>
  <c r="E57" i="5"/>
  <c r="B57" i="5"/>
  <c r="M56" i="5"/>
  <c r="L56" i="5"/>
  <c r="K56" i="5"/>
  <c r="J56" i="5"/>
  <c r="I56" i="5"/>
  <c r="H56" i="5"/>
  <c r="G56" i="5"/>
  <c r="F56" i="5"/>
  <c r="E56" i="5"/>
  <c r="B56" i="5"/>
  <c r="M55" i="5"/>
  <c r="L55" i="5"/>
  <c r="K55" i="5"/>
  <c r="J55" i="5"/>
  <c r="I55" i="5"/>
  <c r="H55" i="5"/>
  <c r="G55" i="5"/>
  <c r="F55" i="5"/>
  <c r="E55" i="5"/>
  <c r="B55" i="5"/>
  <c r="M54" i="5"/>
  <c r="L54" i="5"/>
  <c r="K54" i="5"/>
  <c r="J54" i="5"/>
  <c r="I54" i="5"/>
  <c r="H54" i="5"/>
  <c r="G54" i="5"/>
  <c r="F54" i="5"/>
  <c r="E54" i="5"/>
  <c r="B54" i="5"/>
  <c r="M53" i="5"/>
  <c r="L53" i="5"/>
  <c r="K53" i="5"/>
  <c r="J53" i="5"/>
  <c r="I53" i="5"/>
  <c r="H53" i="5"/>
  <c r="G53" i="5"/>
  <c r="F53" i="5"/>
  <c r="E53" i="5"/>
  <c r="B53" i="5"/>
  <c r="M52" i="5"/>
  <c r="L52" i="5"/>
  <c r="K52" i="5"/>
  <c r="J52" i="5"/>
  <c r="I52" i="5"/>
  <c r="H52" i="5"/>
  <c r="G52" i="5"/>
  <c r="F52" i="5"/>
  <c r="E52" i="5"/>
  <c r="B52" i="5"/>
  <c r="M51" i="5"/>
  <c r="L51" i="5"/>
  <c r="K51" i="5"/>
  <c r="J51" i="5"/>
  <c r="I51" i="5"/>
  <c r="H51" i="5"/>
  <c r="G51" i="5"/>
  <c r="F51" i="5"/>
  <c r="E51" i="5"/>
  <c r="B51" i="5"/>
  <c r="M50" i="5"/>
  <c r="L50" i="5"/>
  <c r="K50" i="5"/>
  <c r="J50" i="5"/>
  <c r="I50" i="5"/>
  <c r="H50" i="5"/>
  <c r="G50" i="5"/>
  <c r="F50" i="5"/>
  <c r="E50" i="5"/>
  <c r="B50" i="5"/>
  <c r="M49" i="5"/>
  <c r="L49" i="5"/>
  <c r="K49" i="5"/>
  <c r="J49" i="5"/>
  <c r="I49" i="5"/>
  <c r="H49" i="5"/>
  <c r="G49" i="5"/>
  <c r="F49" i="5"/>
  <c r="E49" i="5"/>
  <c r="B49" i="5"/>
  <c r="M48" i="5"/>
  <c r="L48" i="5"/>
  <c r="K48" i="5"/>
  <c r="J48" i="5"/>
  <c r="I48" i="5"/>
  <c r="H48" i="5"/>
  <c r="G48" i="5"/>
  <c r="F48" i="5"/>
  <c r="E48" i="5"/>
  <c r="B48" i="5"/>
  <c r="M47" i="5"/>
  <c r="L47" i="5"/>
  <c r="K47" i="5"/>
  <c r="J47" i="5"/>
  <c r="I47" i="5"/>
  <c r="H47" i="5"/>
  <c r="G47" i="5"/>
  <c r="F47" i="5"/>
  <c r="E47" i="5"/>
  <c r="B47" i="5"/>
  <c r="M46" i="5"/>
  <c r="L46" i="5"/>
  <c r="K46" i="5"/>
  <c r="J46" i="5"/>
  <c r="I46" i="5"/>
  <c r="H46" i="5"/>
  <c r="G46" i="5"/>
  <c r="F46" i="5"/>
  <c r="E46" i="5"/>
  <c r="B46" i="5"/>
  <c r="M45" i="5"/>
  <c r="L45" i="5"/>
  <c r="K45" i="5"/>
  <c r="J45" i="5"/>
  <c r="I45" i="5"/>
  <c r="H45" i="5"/>
  <c r="G45" i="5"/>
  <c r="F45" i="5"/>
  <c r="E45" i="5"/>
  <c r="B45" i="5"/>
  <c r="M44" i="5"/>
  <c r="L44" i="5"/>
  <c r="K44" i="5"/>
  <c r="J44" i="5"/>
  <c r="I44" i="5"/>
  <c r="H44" i="5"/>
  <c r="G44" i="5"/>
  <c r="F44" i="5"/>
  <c r="E44" i="5"/>
  <c r="B44" i="5"/>
  <c r="M43" i="5"/>
  <c r="L43" i="5"/>
  <c r="K43" i="5"/>
  <c r="J43" i="5"/>
  <c r="I43" i="5"/>
  <c r="H43" i="5"/>
  <c r="G43" i="5"/>
  <c r="F43" i="5"/>
  <c r="E43" i="5"/>
  <c r="B43" i="5"/>
  <c r="M42" i="5"/>
  <c r="L42" i="5"/>
  <c r="K42" i="5"/>
  <c r="J42" i="5"/>
  <c r="I42" i="5"/>
  <c r="H42" i="5"/>
  <c r="G42" i="5"/>
  <c r="F42" i="5"/>
  <c r="E42" i="5"/>
  <c r="B42" i="5"/>
  <c r="M41" i="5"/>
  <c r="L41" i="5"/>
  <c r="K41" i="5"/>
  <c r="J41" i="5"/>
  <c r="I41" i="5"/>
  <c r="H41" i="5"/>
  <c r="G41" i="5"/>
  <c r="F41" i="5"/>
  <c r="E41" i="5"/>
  <c r="B41" i="5"/>
  <c r="M40" i="5"/>
  <c r="L40" i="5"/>
  <c r="K40" i="5"/>
  <c r="J40" i="5"/>
  <c r="I40" i="5"/>
  <c r="H40" i="5"/>
  <c r="G40" i="5"/>
  <c r="F40" i="5"/>
  <c r="E40" i="5"/>
  <c r="B40" i="5"/>
  <c r="M39" i="5"/>
  <c r="L39" i="5"/>
  <c r="K39" i="5"/>
  <c r="J39" i="5"/>
  <c r="I39" i="5"/>
  <c r="H39" i="5"/>
  <c r="G39" i="5"/>
  <c r="F39" i="5"/>
  <c r="E39" i="5"/>
  <c r="B39" i="5"/>
  <c r="M38" i="5"/>
  <c r="L38" i="5"/>
  <c r="K38" i="5"/>
  <c r="J38" i="5"/>
  <c r="I38" i="5"/>
  <c r="H38" i="5"/>
  <c r="G38" i="5"/>
  <c r="F38" i="5"/>
  <c r="E38" i="5"/>
  <c r="B38" i="5"/>
  <c r="C38" i="5" s="1"/>
  <c r="M37" i="5"/>
  <c r="L37" i="5"/>
  <c r="K37" i="5"/>
  <c r="J37" i="5"/>
  <c r="I37" i="5"/>
  <c r="H37" i="5"/>
  <c r="G37" i="5"/>
  <c r="F37" i="5"/>
  <c r="E37" i="5"/>
  <c r="B37" i="5"/>
  <c r="C37" i="5" s="1"/>
  <c r="M36" i="5"/>
  <c r="L36" i="5"/>
  <c r="K36" i="5"/>
  <c r="J36" i="5"/>
  <c r="I36" i="5"/>
  <c r="H36" i="5"/>
  <c r="G36" i="5"/>
  <c r="F36" i="5"/>
  <c r="E36" i="5"/>
  <c r="B36" i="5"/>
  <c r="C36" i="5" s="1"/>
  <c r="M35" i="5"/>
  <c r="L35" i="5"/>
  <c r="K35" i="5"/>
  <c r="J35" i="5"/>
  <c r="I35" i="5"/>
  <c r="H35" i="5"/>
  <c r="G35" i="5"/>
  <c r="F35" i="5"/>
  <c r="E35" i="5"/>
  <c r="B35" i="5"/>
  <c r="C35" i="5" s="1"/>
  <c r="M34" i="5"/>
  <c r="L34" i="5"/>
  <c r="K34" i="5"/>
  <c r="J34" i="5"/>
  <c r="I34" i="5"/>
  <c r="H34" i="5"/>
  <c r="G34" i="5"/>
  <c r="F34" i="5"/>
  <c r="E34" i="5"/>
  <c r="B34" i="5"/>
  <c r="C34" i="5" s="1"/>
  <c r="M33" i="5"/>
  <c r="L33" i="5"/>
  <c r="K33" i="5"/>
  <c r="J33" i="5"/>
  <c r="I33" i="5"/>
  <c r="H33" i="5"/>
  <c r="G33" i="5"/>
  <c r="F33" i="5"/>
  <c r="E33" i="5"/>
  <c r="B33" i="5"/>
  <c r="C33" i="5" s="1"/>
  <c r="M32" i="5"/>
  <c r="L32" i="5"/>
  <c r="K32" i="5"/>
  <c r="J32" i="5"/>
  <c r="I32" i="5"/>
  <c r="H32" i="5"/>
  <c r="G32" i="5"/>
  <c r="F32" i="5"/>
  <c r="E32" i="5"/>
  <c r="B32" i="5"/>
  <c r="C32" i="5" s="1"/>
  <c r="M31" i="5"/>
  <c r="L31" i="5"/>
  <c r="K31" i="5"/>
  <c r="J31" i="5"/>
  <c r="I31" i="5"/>
  <c r="H31" i="5"/>
  <c r="G31" i="5"/>
  <c r="F31" i="5"/>
  <c r="E31" i="5"/>
  <c r="B31" i="5"/>
  <c r="C31" i="5" s="1"/>
  <c r="M30" i="5"/>
  <c r="L30" i="5"/>
  <c r="K30" i="5"/>
  <c r="J30" i="5"/>
  <c r="I30" i="5"/>
  <c r="H30" i="5"/>
  <c r="G30" i="5"/>
  <c r="F30" i="5"/>
  <c r="E30" i="5"/>
  <c r="B30" i="5"/>
  <c r="C30" i="5" s="1"/>
  <c r="M29" i="5"/>
  <c r="L29" i="5"/>
  <c r="K29" i="5"/>
  <c r="J29" i="5"/>
  <c r="I29" i="5"/>
  <c r="H29" i="5"/>
  <c r="G29" i="5"/>
  <c r="F29" i="5"/>
  <c r="E29" i="5"/>
  <c r="B29" i="5"/>
  <c r="C29" i="5" s="1"/>
  <c r="M28" i="5"/>
  <c r="L28" i="5"/>
  <c r="K28" i="5"/>
  <c r="J28" i="5"/>
  <c r="I28" i="5"/>
  <c r="H28" i="5"/>
  <c r="G28" i="5"/>
  <c r="F28" i="5"/>
  <c r="E28" i="5"/>
  <c r="B28" i="5"/>
  <c r="C28" i="5" s="1"/>
  <c r="M27" i="5"/>
  <c r="L27" i="5"/>
  <c r="K27" i="5"/>
  <c r="J27" i="5"/>
  <c r="I27" i="5"/>
  <c r="H27" i="5"/>
  <c r="G27" i="5"/>
  <c r="F27" i="5"/>
  <c r="E27" i="5"/>
  <c r="B27" i="5"/>
  <c r="C27" i="5" s="1"/>
  <c r="M26" i="5"/>
  <c r="L26" i="5"/>
  <c r="K26" i="5"/>
  <c r="J26" i="5"/>
  <c r="I26" i="5"/>
  <c r="H26" i="5"/>
  <c r="G26" i="5"/>
  <c r="F26" i="5"/>
  <c r="E26" i="5"/>
  <c r="B26" i="5"/>
  <c r="C26" i="5" s="1"/>
  <c r="M25" i="5"/>
  <c r="L25" i="5"/>
  <c r="K25" i="5"/>
  <c r="J25" i="5"/>
  <c r="I25" i="5"/>
  <c r="H25" i="5"/>
  <c r="G25" i="5"/>
  <c r="F25" i="5"/>
  <c r="E25" i="5"/>
  <c r="B25" i="5"/>
  <c r="C25" i="5" s="1"/>
  <c r="M24" i="5"/>
  <c r="L24" i="5"/>
  <c r="K24" i="5"/>
  <c r="J24" i="5"/>
  <c r="I24" i="5"/>
  <c r="H24" i="5"/>
  <c r="G24" i="5"/>
  <c r="F24" i="5"/>
  <c r="E24" i="5"/>
  <c r="B24" i="5"/>
  <c r="C24" i="5" s="1"/>
  <c r="M23" i="5"/>
  <c r="L23" i="5"/>
  <c r="K23" i="5"/>
  <c r="J23" i="5"/>
  <c r="I23" i="5"/>
  <c r="H23" i="5"/>
  <c r="G23" i="5"/>
  <c r="F23" i="5"/>
  <c r="E23" i="5"/>
  <c r="B23" i="5"/>
  <c r="C23" i="5" s="1"/>
  <c r="M22" i="5"/>
  <c r="L22" i="5"/>
  <c r="K22" i="5"/>
  <c r="J22" i="5"/>
  <c r="I22" i="5"/>
  <c r="H22" i="5"/>
  <c r="G22" i="5"/>
  <c r="F22" i="5"/>
  <c r="E22" i="5"/>
  <c r="B22" i="5"/>
  <c r="C22" i="5" s="1"/>
  <c r="M21" i="5"/>
  <c r="L21" i="5"/>
  <c r="K21" i="5"/>
  <c r="J21" i="5"/>
  <c r="I21" i="5"/>
  <c r="H21" i="5"/>
  <c r="G21" i="5"/>
  <c r="F21" i="5"/>
  <c r="E21" i="5"/>
  <c r="B21" i="5"/>
  <c r="C21" i="5" s="1"/>
  <c r="M20" i="5"/>
  <c r="L20" i="5"/>
  <c r="K20" i="5"/>
  <c r="J20" i="5"/>
  <c r="I20" i="5"/>
  <c r="H20" i="5"/>
  <c r="G20" i="5"/>
  <c r="F20" i="5"/>
  <c r="E20" i="5"/>
  <c r="B20" i="5"/>
  <c r="C20" i="5" s="1"/>
  <c r="M19" i="5"/>
  <c r="L19" i="5"/>
  <c r="K19" i="5"/>
  <c r="J19" i="5"/>
  <c r="I19" i="5"/>
  <c r="H19" i="5"/>
  <c r="G19" i="5"/>
  <c r="F19" i="5"/>
  <c r="E19" i="5"/>
  <c r="B19" i="5"/>
  <c r="C19" i="5" s="1"/>
  <c r="M18" i="5"/>
  <c r="L18" i="5"/>
  <c r="K18" i="5"/>
  <c r="J18" i="5"/>
  <c r="I18" i="5"/>
  <c r="H18" i="5"/>
  <c r="G18" i="5"/>
  <c r="F18" i="5"/>
  <c r="E18" i="5"/>
  <c r="B18" i="5"/>
  <c r="C18" i="5" s="1"/>
  <c r="M17" i="5"/>
  <c r="L17" i="5"/>
  <c r="K17" i="5"/>
  <c r="J17" i="5"/>
  <c r="I17" i="5"/>
  <c r="H17" i="5"/>
  <c r="G17" i="5"/>
  <c r="F17" i="5"/>
  <c r="E17" i="5"/>
  <c r="B17" i="5"/>
  <c r="C17" i="5" s="1"/>
  <c r="M16" i="5"/>
  <c r="L16" i="5"/>
  <c r="K16" i="5"/>
  <c r="J16" i="5"/>
  <c r="I16" i="5"/>
  <c r="H16" i="5"/>
  <c r="G16" i="5"/>
  <c r="F16" i="5"/>
  <c r="E16" i="5"/>
  <c r="B16" i="5"/>
  <c r="C16" i="5" s="1"/>
  <c r="M15" i="5"/>
  <c r="L15" i="5"/>
  <c r="K15" i="5"/>
  <c r="J15" i="5"/>
  <c r="I15" i="5"/>
  <c r="H15" i="5"/>
  <c r="G15" i="5"/>
  <c r="F15" i="5"/>
  <c r="E15" i="5"/>
  <c r="B15" i="5"/>
  <c r="C15" i="5" s="1"/>
  <c r="M14" i="5"/>
  <c r="L14" i="5"/>
  <c r="K14" i="5"/>
  <c r="J14" i="5"/>
  <c r="I14" i="5"/>
  <c r="H14" i="5"/>
  <c r="G14" i="5"/>
  <c r="F14" i="5"/>
  <c r="E14" i="5"/>
  <c r="B14" i="5"/>
  <c r="C14" i="5" s="1"/>
  <c r="M13" i="5"/>
  <c r="L13" i="5"/>
  <c r="K13" i="5"/>
  <c r="J13" i="5"/>
  <c r="I13" i="5"/>
  <c r="H13" i="5"/>
  <c r="G13" i="5"/>
  <c r="F13" i="5"/>
  <c r="E13" i="5"/>
  <c r="B13" i="5"/>
  <c r="C13" i="5" s="1"/>
  <c r="M12" i="5"/>
  <c r="L12" i="5"/>
  <c r="K12" i="5"/>
  <c r="J12" i="5"/>
  <c r="I12" i="5"/>
  <c r="H12" i="5"/>
  <c r="G12" i="5"/>
  <c r="F12" i="5"/>
  <c r="E12" i="5"/>
  <c r="B12" i="5"/>
  <c r="C12" i="5" s="1"/>
  <c r="M11" i="5"/>
  <c r="L11" i="5"/>
  <c r="K11" i="5"/>
  <c r="J11" i="5"/>
  <c r="I11" i="5"/>
  <c r="H11" i="5"/>
  <c r="G11" i="5"/>
  <c r="F11" i="5"/>
  <c r="E11" i="5"/>
  <c r="B11" i="5"/>
  <c r="C11" i="5" s="1"/>
  <c r="M10" i="5"/>
  <c r="L10" i="5"/>
  <c r="K10" i="5"/>
  <c r="J10" i="5"/>
  <c r="I10" i="5"/>
  <c r="H10" i="5"/>
  <c r="G10" i="5"/>
  <c r="F10" i="5"/>
  <c r="E10" i="5"/>
  <c r="B10" i="5"/>
  <c r="C10" i="5" s="1"/>
  <c r="M9" i="5"/>
  <c r="L9" i="5"/>
  <c r="K9" i="5"/>
  <c r="J9" i="5"/>
  <c r="I9" i="5"/>
  <c r="H9" i="5"/>
  <c r="G9" i="5"/>
  <c r="F9" i="5"/>
  <c r="E9" i="5"/>
  <c r="B9" i="5"/>
  <c r="C9" i="5" s="1"/>
  <c r="M8" i="5"/>
  <c r="L8" i="5"/>
  <c r="K8" i="5"/>
  <c r="J8" i="5"/>
  <c r="I8" i="5"/>
  <c r="H8" i="5"/>
  <c r="G8" i="5"/>
  <c r="F8" i="5"/>
  <c r="E8" i="5"/>
  <c r="B8" i="5"/>
  <c r="C8" i="5" s="1"/>
  <c r="M7" i="5"/>
  <c r="L7" i="5"/>
  <c r="K7" i="5"/>
  <c r="J7" i="5"/>
  <c r="I7" i="5"/>
  <c r="H7" i="5"/>
  <c r="G7" i="5"/>
  <c r="F7" i="5"/>
  <c r="E7" i="5"/>
  <c r="B7" i="5"/>
  <c r="C7" i="5" s="1"/>
  <c r="M6" i="5"/>
  <c r="L6" i="5"/>
  <c r="K6" i="5"/>
  <c r="J6" i="5"/>
  <c r="I6" i="5"/>
  <c r="H6" i="5"/>
  <c r="G6" i="5"/>
  <c r="F6" i="5"/>
  <c r="E6" i="5"/>
  <c r="B6" i="5"/>
  <c r="C6" i="5" s="1"/>
  <c r="M5" i="5"/>
  <c r="L5" i="5"/>
  <c r="K5" i="5"/>
  <c r="J5" i="5"/>
  <c r="I5" i="5"/>
  <c r="H5" i="5"/>
  <c r="G5" i="5"/>
  <c r="F5" i="5"/>
  <c r="E5" i="5"/>
  <c r="B5" i="5"/>
  <c r="C5" i="5" s="1"/>
  <c r="AG39" i="7"/>
  <c r="AE39" i="7"/>
  <c r="AC39" i="7"/>
  <c r="AA39" i="7"/>
  <c r="V39" i="7"/>
  <c r="Q39" i="7"/>
  <c r="M39" i="7"/>
  <c r="I39" i="7"/>
  <c r="D39" i="7"/>
  <c r="AG38" i="7"/>
  <c r="AE38" i="7"/>
  <c r="AC38" i="7"/>
  <c r="AA38" i="7"/>
  <c r="V38" i="7"/>
  <c r="Q38" i="7"/>
  <c r="M38" i="7"/>
  <c r="I38" i="7"/>
  <c r="D38" i="7"/>
  <c r="AG37" i="7"/>
  <c r="AE37" i="7"/>
  <c r="AC37" i="7"/>
  <c r="AA37" i="7"/>
  <c r="V37" i="7"/>
  <c r="Q37" i="7"/>
  <c r="M37" i="7"/>
  <c r="I37" i="7"/>
  <c r="D37" i="7"/>
  <c r="AG36" i="7"/>
  <c r="AE36" i="7"/>
  <c r="AC36" i="7"/>
  <c r="AA36" i="7"/>
  <c r="V36" i="7"/>
  <c r="Q36" i="7"/>
  <c r="M36" i="7"/>
  <c r="I36" i="7"/>
  <c r="D36" i="7"/>
  <c r="AG35" i="7"/>
  <c r="AE35" i="7"/>
  <c r="AC35" i="7"/>
  <c r="AA35" i="7"/>
  <c r="V35" i="7"/>
  <c r="Q35" i="7"/>
  <c r="M35" i="7"/>
  <c r="I35" i="7"/>
  <c r="D35" i="7"/>
  <c r="AG34" i="7"/>
  <c r="AE34" i="7"/>
  <c r="AC34" i="7"/>
  <c r="AA34" i="7"/>
  <c r="V34" i="7"/>
  <c r="Q34" i="7"/>
  <c r="M34" i="7"/>
  <c r="I34" i="7"/>
  <c r="D34" i="7"/>
  <c r="AG33" i="7"/>
  <c r="AE33" i="7"/>
  <c r="AC33" i="7"/>
  <c r="AA33" i="7"/>
  <c r="V33" i="7"/>
  <c r="Q33" i="7"/>
  <c r="M33" i="7"/>
  <c r="I33" i="7"/>
  <c r="D33" i="7"/>
  <c r="AG32" i="7"/>
  <c r="AE32" i="7"/>
  <c r="AC32" i="7"/>
  <c r="AA32" i="7"/>
  <c r="V32" i="7"/>
  <c r="Q32" i="7"/>
  <c r="M32" i="7"/>
  <c r="I32" i="7"/>
  <c r="D32" i="7"/>
  <c r="AG31" i="7"/>
  <c r="AE31" i="7"/>
  <c r="AC31" i="7"/>
  <c r="AA31" i="7"/>
  <c r="V31" i="7"/>
  <c r="Q31" i="7"/>
  <c r="M31" i="7"/>
  <c r="I31" i="7"/>
  <c r="D31" i="7"/>
  <c r="AG30" i="7"/>
  <c r="AE30" i="7"/>
  <c r="AC30" i="7"/>
  <c r="AA30" i="7"/>
  <c r="V30" i="7"/>
  <c r="Q30" i="7"/>
  <c r="M30" i="7"/>
  <c r="I30" i="7"/>
  <c r="D30" i="7"/>
  <c r="AG29" i="7"/>
  <c r="AE29" i="7"/>
  <c r="AC29" i="7"/>
  <c r="AA29" i="7"/>
  <c r="V29" i="7"/>
  <c r="Q29" i="7"/>
  <c r="M29" i="7"/>
  <c r="I29" i="7"/>
  <c r="D29" i="7"/>
  <c r="AG28" i="7"/>
  <c r="AE28" i="7"/>
  <c r="AC28" i="7"/>
  <c r="AA28" i="7"/>
  <c r="V28" i="7"/>
  <c r="Q28" i="7"/>
  <c r="M28" i="7"/>
  <c r="I28" i="7"/>
  <c r="D28" i="7"/>
  <c r="AG27" i="7"/>
  <c r="AE27" i="7"/>
  <c r="AC27" i="7"/>
  <c r="AA27" i="7"/>
  <c r="V27" i="7"/>
  <c r="Q27" i="7"/>
  <c r="M27" i="7"/>
  <c r="I27" i="7"/>
  <c r="D27" i="7"/>
  <c r="AG26" i="7"/>
  <c r="AE26" i="7"/>
  <c r="AC26" i="7"/>
  <c r="AA26" i="7"/>
  <c r="V26" i="7"/>
  <c r="Q26" i="7"/>
  <c r="M26" i="7"/>
  <c r="I26" i="7"/>
  <c r="D26" i="7"/>
  <c r="C13" i="8"/>
  <c r="B4" i="8"/>
  <c r="C16" i="8" s="1"/>
  <c r="F16" i="8" s="1"/>
  <c r="B3" i="8"/>
  <c r="Y51" i="7"/>
  <c r="H51" i="7"/>
  <c r="F51" i="7"/>
  <c r="AG41" i="7"/>
  <c r="D1" i="7"/>
  <c r="AB23" i="5" l="1"/>
  <c r="O23" i="5" s="1"/>
  <c r="T23" i="5" s="1"/>
  <c r="AB36" i="5"/>
  <c r="O36" i="5" s="1"/>
  <c r="T36" i="5" s="1"/>
  <c r="AB100" i="5"/>
  <c r="O100" i="5" s="1"/>
  <c r="V100" i="5" s="1"/>
  <c r="AB80" i="5"/>
  <c r="O80" i="5" s="1"/>
  <c r="V80" i="5" s="1"/>
  <c r="AB103" i="5"/>
  <c r="O103" i="5" s="1"/>
  <c r="V103" i="5" s="1"/>
  <c r="AB87" i="5"/>
  <c r="O87" i="5" s="1"/>
  <c r="V87" i="5" s="1"/>
  <c r="AB71" i="5"/>
  <c r="O71" i="5" s="1"/>
  <c r="V71" i="5" s="1"/>
  <c r="AB55" i="5"/>
  <c r="O55" i="5" s="1"/>
  <c r="V55" i="5" s="1"/>
  <c r="AB39" i="5"/>
  <c r="O39" i="5" s="1"/>
  <c r="V39" i="5" s="1"/>
  <c r="AB102" i="5"/>
  <c r="O102" i="5" s="1"/>
  <c r="V102" i="5" s="1"/>
  <c r="AB86" i="5"/>
  <c r="O86" i="5" s="1"/>
  <c r="V86" i="5" s="1"/>
  <c r="AB70" i="5"/>
  <c r="O70" i="5" s="1"/>
  <c r="V70" i="5" s="1"/>
  <c r="AB54" i="5"/>
  <c r="O54" i="5" s="1"/>
  <c r="V54" i="5" s="1"/>
  <c r="AB38" i="5"/>
  <c r="O38" i="5" s="1"/>
  <c r="V38" i="5" s="1"/>
  <c r="AB22" i="5"/>
  <c r="O22" i="5" s="1"/>
  <c r="P22" i="5" s="1"/>
  <c r="AB84" i="5"/>
  <c r="O84" i="5" s="1"/>
  <c r="V84" i="5" s="1"/>
  <c r="AB96" i="5"/>
  <c r="O96" i="5" s="1"/>
  <c r="V96" i="5" s="1"/>
  <c r="AB32" i="5"/>
  <c r="O32" i="5" s="1"/>
  <c r="V32" i="5" s="1"/>
  <c r="AB101" i="5"/>
  <c r="O101" i="5" s="1"/>
  <c r="V101" i="5" s="1"/>
  <c r="AB85" i="5"/>
  <c r="O85" i="5" s="1"/>
  <c r="V85" i="5" s="1"/>
  <c r="AB69" i="5"/>
  <c r="O69" i="5" s="1"/>
  <c r="V69" i="5" s="1"/>
  <c r="AB53" i="5"/>
  <c r="O53" i="5" s="1"/>
  <c r="V53" i="5" s="1"/>
  <c r="AB37" i="5"/>
  <c r="O37" i="5" s="1"/>
  <c r="Q37" i="5" s="1"/>
  <c r="AB21" i="5"/>
  <c r="O21" i="5" s="1"/>
  <c r="W21" i="5" s="1"/>
  <c r="AB20" i="5"/>
  <c r="O20" i="5" s="1"/>
  <c r="Z20" i="5" s="1"/>
  <c r="AB19" i="5"/>
  <c r="O19" i="5" s="1"/>
  <c r="V19" i="5" s="1"/>
  <c r="AB18" i="5"/>
  <c r="O18" i="5" s="1"/>
  <c r="U18" i="5" s="1"/>
  <c r="AB52" i="5"/>
  <c r="O52" i="5" s="1"/>
  <c r="V52" i="5" s="1"/>
  <c r="AB99" i="5"/>
  <c r="O99" i="5" s="1"/>
  <c r="V99" i="5" s="1"/>
  <c r="AB83" i="5"/>
  <c r="O83" i="5" s="1"/>
  <c r="V83" i="5" s="1"/>
  <c r="AB67" i="5"/>
  <c r="O67" i="5" s="1"/>
  <c r="V67" i="5" s="1"/>
  <c r="AB51" i="5"/>
  <c r="O51" i="5" s="1"/>
  <c r="V51" i="5" s="1"/>
  <c r="AB35" i="5"/>
  <c r="O35" i="5" s="1"/>
  <c r="Q35" i="5" s="1"/>
  <c r="AB98" i="5"/>
  <c r="O98" i="5" s="1"/>
  <c r="V98" i="5" s="1"/>
  <c r="AB82" i="5"/>
  <c r="O82" i="5" s="1"/>
  <c r="V82" i="5" s="1"/>
  <c r="AB66" i="5"/>
  <c r="O66" i="5" s="1"/>
  <c r="V66" i="5" s="1"/>
  <c r="AB50" i="5"/>
  <c r="O50" i="5" s="1"/>
  <c r="V50" i="5" s="1"/>
  <c r="AB34" i="5"/>
  <c r="O34" i="5" s="1"/>
  <c r="AB97" i="5"/>
  <c r="O97" i="5" s="1"/>
  <c r="V97" i="5" s="1"/>
  <c r="AB81" i="5"/>
  <c r="O81" i="5" s="1"/>
  <c r="V81" i="5" s="1"/>
  <c r="AB65" i="5"/>
  <c r="O65" i="5" s="1"/>
  <c r="V65" i="5" s="1"/>
  <c r="AB49" i="5"/>
  <c r="O49" i="5" s="1"/>
  <c r="V49" i="5" s="1"/>
  <c r="AB33" i="5"/>
  <c r="O33" i="5" s="1"/>
  <c r="Y33" i="5" s="1"/>
  <c r="AB17" i="5"/>
  <c r="O17" i="5" s="1"/>
  <c r="T17" i="5" s="1"/>
  <c r="AB16" i="5"/>
  <c r="O16" i="5" s="1"/>
  <c r="Z16" i="5" s="1"/>
  <c r="AB15" i="5"/>
  <c r="O15" i="5" s="1"/>
  <c r="Z15" i="5" s="1"/>
  <c r="AB14" i="5"/>
  <c r="O14" i="5" s="1"/>
  <c r="W14" i="5" s="1"/>
  <c r="AB64" i="5"/>
  <c r="O64" i="5" s="1"/>
  <c r="V64" i="5" s="1"/>
  <c r="AB95" i="5"/>
  <c r="O95" i="5" s="1"/>
  <c r="V95" i="5" s="1"/>
  <c r="AB79" i="5"/>
  <c r="O79" i="5" s="1"/>
  <c r="V79" i="5" s="1"/>
  <c r="AB63" i="5"/>
  <c r="O63" i="5" s="1"/>
  <c r="V63" i="5" s="1"/>
  <c r="AB47" i="5"/>
  <c r="O47" i="5" s="1"/>
  <c r="V47" i="5" s="1"/>
  <c r="AB31" i="5"/>
  <c r="O31" i="5" s="1"/>
  <c r="V31" i="5" s="1"/>
  <c r="AB94" i="5"/>
  <c r="O94" i="5" s="1"/>
  <c r="V94" i="5" s="1"/>
  <c r="AB78" i="5"/>
  <c r="O78" i="5" s="1"/>
  <c r="V78" i="5" s="1"/>
  <c r="AB62" i="5"/>
  <c r="O62" i="5" s="1"/>
  <c r="V62" i="5" s="1"/>
  <c r="AB46" i="5"/>
  <c r="O46" i="5" s="1"/>
  <c r="V46" i="5" s="1"/>
  <c r="AB30" i="5"/>
  <c r="O30" i="5" s="1"/>
  <c r="W30" i="5" s="1"/>
  <c r="AB5" i="5"/>
  <c r="O5" i="5" s="1"/>
  <c r="AB93" i="5"/>
  <c r="O93" i="5" s="1"/>
  <c r="V93" i="5" s="1"/>
  <c r="AB77" i="5"/>
  <c r="O77" i="5" s="1"/>
  <c r="V77" i="5" s="1"/>
  <c r="AB61" i="5"/>
  <c r="O61" i="5" s="1"/>
  <c r="V61" i="5" s="1"/>
  <c r="AB45" i="5"/>
  <c r="O45" i="5" s="1"/>
  <c r="V45" i="5" s="1"/>
  <c r="AB29" i="5"/>
  <c r="O29" i="5" s="1"/>
  <c r="S29" i="5" s="1"/>
  <c r="AB13" i="5"/>
  <c r="O13" i="5" s="1"/>
  <c r="S13" i="5" s="1"/>
  <c r="AB12" i="5"/>
  <c r="O12" i="5" s="1"/>
  <c r="Z12" i="5" s="1"/>
  <c r="AB11" i="5"/>
  <c r="O11" i="5" s="1"/>
  <c r="Z11" i="5" s="1"/>
  <c r="AB10" i="5"/>
  <c r="O10" i="5" s="1"/>
  <c r="W10" i="5" s="1"/>
  <c r="AB68" i="5"/>
  <c r="O68" i="5" s="1"/>
  <c r="V68" i="5" s="1"/>
  <c r="AB48" i="5"/>
  <c r="O48" i="5" s="1"/>
  <c r="V48" i="5" s="1"/>
  <c r="AB92" i="5"/>
  <c r="O92" i="5" s="1"/>
  <c r="V92" i="5" s="1"/>
  <c r="AB76" i="5"/>
  <c r="O76" i="5" s="1"/>
  <c r="V76" i="5" s="1"/>
  <c r="AB60" i="5"/>
  <c r="O60" i="5" s="1"/>
  <c r="V60" i="5" s="1"/>
  <c r="AB28" i="5"/>
  <c r="O28" i="5" s="1"/>
  <c r="W28" i="5" s="1"/>
  <c r="AB91" i="5"/>
  <c r="O91" i="5" s="1"/>
  <c r="V91" i="5" s="1"/>
  <c r="AB75" i="5"/>
  <c r="O75" i="5" s="1"/>
  <c r="V75" i="5" s="1"/>
  <c r="AB59" i="5"/>
  <c r="O59" i="5" s="1"/>
  <c r="V59" i="5" s="1"/>
  <c r="AB27" i="5"/>
  <c r="O27" i="5" s="1"/>
  <c r="Y27" i="5" s="1"/>
  <c r="AB90" i="5"/>
  <c r="O90" i="5" s="1"/>
  <c r="V90" i="5" s="1"/>
  <c r="AB74" i="5"/>
  <c r="O74" i="5" s="1"/>
  <c r="V74" i="5" s="1"/>
  <c r="AB58" i="5"/>
  <c r="O58" i="5" s="1"/>
  <c r="V58" i="5" s="1"/>
  <c r="AB42" i="5"/>
  <c r="O42" i="5" s="1"/>
  <c r="V42" i="5" s="1"/>
  <c r="AB89" i="5"/>
  <c r="O89" i="5" s="1"/>
  <c r="V89" i="5" s="1"/>
  <c r="AB73" i="5"/>
  <c r="O73" i="5" s="1"/>
  <c r="V73" i="5" s="1"/>
  <c r="AB57" i="5"/>
  <c r="O57" i="5" s="1"/>
  <c r="V57" i="5" s="1"/>
  <c r="AB41" i="5"/>
  <c r="O41" i="5" s="1"/>
  <c r="V41" i="5" s="1"/>
  <c r="AB25" i="5"/>
  <c r="O25" i="5" s="1"/>
  <c r="R25" i="5" s="1"/>
  <c r="AB9" i="5"/>
  <c r="O9" i="5" s="1"/>
  <c r="V9" i="5" s="1"/>
  <c r="AB44" i="5"/>
  <c r="O44" i="5" s="1"/>
  <c r="V44" i="5" s="1"/>
  <c r="AB43" i="5"/>
  <c r="O43" i="5" s="1"/>
  <c r="V43" i="5" s="1"/>
  <c r="AB26" i="5"/>
  <c r="O26" i="5" s="1"/>
  <c r="W26" i="5" s="1"/>
  <c r="AB104" i="5"/>
  <c r="O104" i="5" s="1"/>
  <c r="V104" i="5" s="1"/>
  <c r="AB88" i="5"/>
  <c r="O88" i="5" s="1"/>
  <c r="V88" i="5" s="1"/>
  <c r="AB72" i="5"/>
  <c r="O72" i="5" s="1"/>
  <c r="V72" i="5" s="1"/>
  <c r="AB56" i="5"/>
  <c r="O56" i="5" s="1"/>
  <c r="V56" i="5" s="1"/>
  <c r="AB40" i="5"/>
  <c r="O40" i="5" s="1"/>
  <c r="V40" i="5" s="1"/>
  <c r="AB24" i="5"/>
  <c r="O24" i="5" s="1"/>
  <c r="Z24" i="5" s="1"/>
  <c r="Q10" i="5"/>
  <c r="AB8" i="5"/>
  <c r="O8" i="5" s="1"/>
  <c r="Z8" i="5" s="1"/>
  <c r="AB7" i="5"/>
  <c r="O7" i="5" s="1"/>
  <c r="V7" i="5" s="1"/>
  <c r="AB6" i="5"/>
  <c r="O6" i="5" s="1"/>
  <c r="Z6" i="5" s="1"/>
  <c r="AK15" i="7"/>
  <c r="AM15" i="7"/>
  <c r="C11" i="8"/>
  <c r="F11" i="8" s="1"/>
  <c r="C10" i="8"/>
  <c r="D10" i="8"/>
  <c r="C12" i="8"/>
  <c r="F12" i="8" s="1"/>
  <c r="C6" i="8"/>
  <c r="F6" i="8" s="1"/>
  <c r="C7" i="8"/>
  <c r="F7" i="8" s="1"/>
  <c r="D13" i="8"/>
  <c r="F13" i="8" s="1"/>
  <c r="C8" i="8"/>
  <c r="C14" i="8"/>
  <c r="D8" i="8"/>
  <c r="D14" i="8"/>
  <c r="C9" i="8"/>
  <c r="C15" i="8"/>
  <c r="F15" i="8" s="1"/>
  <c r="D9" i="8"/>
  <c r="Q31" i="5" l="1"/>
  <c r="P20" i="5"/>
  <c r="T9" i="5"/>
  <c r="S9" i="5"/>
  <c r="S21" i="5"/>
  <c r="X21" i="5"/>
  <c r="Y16" i="5"/>
  <c r="X31" i="5"/>
  <c r="U16" i="5"/>
  <c r="Y9" i="5"/>
  <c r="W31" i="5"/>
  <c r="Z31" i="5"/>
  <c r="U31" i="5"/>
  <c r="Y20" i="5"/>
  <c r="X38" i="5"/>
  <c r="Q18" i="5"/>
  <c r="Z33" i="5"/>
  <c r="R11" i="5"/>
  <c r="P36" i="5"/>
  <c r="U11" i="5"/>
  <c r="Q11" i="5"/>
  <c r="U38" i="5"/>
  <c r="P23" i="5"/>
  <c r="R18" i="5"/>
  <c r="R38" i="5"/>
  <c r="R28" i="5"/>
  <c r="W11" i="5"/>
  <c r="V21" i="5"/>
  <c r="Y23" i="5"/>
  <c r="V17" i="5"/>
  <c r="R33" i="5"/>
  <c r="S6" i="5"/>
  <c r="Q23" i="5"/>
  <c r="S32" i="5"/>
  <c r="W38" i="5"/>
  <c r="S38" i="5"/>
  <c r="P11" i="5"/>
  <c r="U33" i="5"/>
  <c r="T11" i="5"/>
  <c r="Q38" i="5"/>
  <c r="P38" i="5"/>
  <c r="R16" i="5"/>
  <c r="Z38" i="5"/>
  <c r="V34" i="5"/>
  <c r="Z34" i="5"/>
  <c r="Y32" i="5"/>
  <c r="P37" i="5"/>
  <c r="U23" i="5"/>
  <c r="Z35" i="5"/>
  <c r="T35" i="5"/>
  <c r="Q8" i="5"/>
  <c r="Y31" i="5"/>
  <c r="S34" i="5"/>
  <c r="Y34" i="5"/>
  <c r="Y35" i="5"/>
  <c r="S37" i="5"/>
  <c r="W32" i="5"/>
  <c r="P34" i="5"/>
  <c r="W24" i="5"/>
  <c r="S31" i="5"/>
  <c r="Y37" i="5"/>
  <c r="Q34" i="5"/>
  <c r="S35" i="5"/>
  <c r="Z37" i="5"/>
  <c r="V36" i="5"/>
  <c r="Q36" i="5"/>
  <c r="Z36" i="5"/>
  <c r="Y36" i="5"/>
  <c r="X36" i="5"/>
  <c r="U36" i="5"/>
  <c r="W36" i="5"/>
  <c r="R32" i="5"/>
  <c r="U34" i="5"/>
  <c r="U32" i="5"/>
  <c r="Q25" i="5"/>
  <c r="R31" i="5"/>
  <c r="Z10" i="5"/>
  <c r="R36" i="5"/>
  <c r="U37" i="5"/>
  <c r="X34" i="5"/>
  <c r="Z25" i="5"/>
  <c r="R10" i="5"/>
  <c r="W34" i="5"/>
  <c r="T37" i="5"/>
  <c r="P32" i="5"/>
  <c r="Q9" i="5"/>
  <c r="R23" i="5"/>
  <c r="X10" i="5"/>
  <c r="V33" i="5"/>
  <c r="T33" i="5"/>
  <c r="X33" i="5"/>
  <c r="W33" i="5"/>
  <c r="S33" i="5"/>
  <c r="P33" i="5"/>
  <c r="Y38" i="5"/>
  <c r="T38" i="5"/>
  <c r="Q33" i="5"/>
  <c r="T34" i="5"/>
  <c r="T25" i="5"/>
  <c r="X32" i="5"/>
  <c r="R34" i="5"/>
  <c r="X23" i="5"/>
  <c r="X35" i="5"/>
  <c r="W35" i="5"/>
  <c r="Z32" i="5"/>
  <c r="Q32" i="5"/>
  <c r="T31" i="5"/>
  <c r="R7" i="5"/>
  <c r="W23" i="5"/>
  <c r="X37" i="5"/>
  <c r="T32" i="5"/>
  <c r="V37" i="5"/>
  <c r="R37" i="5"/>
  <c r="V35" i="5"/>
  <c r="P35" i="5"/>
  <c r="R35" i="5"/>
  <c r="W13" i="5"/>
  <c r="P31" i="5"/>
  <c r="Z23" i="5"/>
  <c r="W37" i="5"/>
  <c r="U35" i="5"/>
  <c r="S36" i="5"/>
  <c r="V8" i="5"/>
  <c r="V24" i="5"/>
  <c r="V23" i="5"/>
  <c r="Q5" i="5"/>
  <c r="T24" i="5"/>
  <c r="U25" i="5"/>
  <c r="Y11" i="5"/>
  <c r="S23" i="5"/>
  <c r="T20" i="5"/>
  <c r="V11" i="5"/>
  <c r="Y7" i="5"/>
  <c r="Q17" i="5"/>
  <c r="X24" i="5"/>
  <c r="AE15" i="7" s="1"/>
  <c r="P24" i="5"/>
  <c r="X11" i="5"/>
  <c r="X20" i="5"/>
  <c r="W25" i="5"/>
  <c r="U24" i="5"/>
  <c r="Y19" i="5"/>
  <c r="X5" i="5"/>
  <c r="S24" i="5"/>
  <c r="U21" i="5"/>
  <c r="Q19" i="5"/>
  <c r="Z19" i="5"/>
  <c r="V15" i="5"/>
  <c r="R24" i="5"/>
  <c r="Y17" i="5"/>
  <c r="V30" i="5"/>
  <c r="P7" i="7" s="1"/>
  <c r="Q15" i="5"/>
  <c r="Q14" i="5"/>
  <c r="R26" i="5"/>
  <c r="X7" i="5"/>
  <c r="Q16" i="5"/>
  <c r="R17" i="5"/>
  <c r="S20" i="5"/>
  <c r="P18" i="5"/>
  <c r="Q21" i="5"/>
  <c r="X16" i="5"/>
  <c r="P25" i="5"/>
  <c r="W20" i="5"/>
  <c r="T15" i="5"/>
  <c r="S25" i="5"/>
  <c r="P5" i="5"/>
  <c r="D21" i="7" s="1"/>
  <c r="T29" i="5"/>
  <c r="Y8" i="5"/>
  <c r="R27" i="5"/>
  <c r="W7" i="5"/>
  <c r="P8" i="5"/>
  <c r="D17" i="7" s="1"/>
  <c r="P21" i="5"/>
  <c r="V25" i="5"/>
  <c r="S19" i="5"/>
  <c r="Z21" i="5"/>
  <c r="W27" i="5"/>
  <c r="Y15" i="5"/>
  <c r="R20" i="5"/>
  <c r="P10" i="5"/>
  <c r="W16" i="5"/>
  <c r="V20" i="5"/>
  <c r="U10" i="5"/>
  <c r="X15" i="5"/>
  <c r="R22" i="5"/>
  <c r="S26" i="5"/>
  <c r="Y22" i="5"/>
  <c r="R14" i="5"/>
  <c r="Z7" i="5"/>
  <c r="U7" i="5"/>
  <c r="Q20" i="5"/>
  <c r="Y6" i="5"/>
  <c r="P9" i="5"/>
  <c r="X6" i="5"/>
  <c r="Q30" i="5"/>
  <c r="P28" i="5"/>
  <c r="S15" i="5"/>
  <c r="Y21" i="5"/>
  <c r="S18" i="5"/>
  <c r="X30" i="5"/>
  <c r="Z14" i="5"/>
  <c r="U15" i="5"/>
  <c r="S17" i="5"/>
  <c r="S14" i="5"/>
  <c r="Z29" i="5"/>
  <c r="V28" i="5"/>
  <c r="T19" i="5"/>
  <c r="R9" i="5"/>
  <c r="T30" i="5"/>
  <c r="S27" i="5"/>
  <c r="U9" i="5"/>
  <c r="R21" i="5"/>
  <c r="Y28" i="5"/>
  <c r="T21" i="5"/>
  <c r="S7" i="5"/>
  <c r="Z9" i="5"/>
  <c r="U20" i="5"/>
  <c r="S10" i="5"/>
  <c r="Y10" i="5"/>
  <c r="W15" i="5"/>
  <c r="R12" i="5"/>
  <c r="I22" i="7" s="1"/>
  <c r="U29" i="5"/>
  <c r="V25" i="7" s="1"/>
  <c r="V27" i="5"/>
  <c r="U22" i="5"/>
  <c r="Q6" i="5"/>
  <c r="X8" i="5"/>
  <c r="AE24" i="7" s="1"/>
  <c r="T16" i="5"/>
  <c r="Y29" i="5"/>
  <c r="AG25" i="7" s="1"/>
  <c r="U8" i="5"/>
  <c r="V17" i="7" s="1"/>
  <c r="P29" i="5"/>
  <c r="D25" i="7" s="1"/>
  <c r="V22" i="5"/>
  <c r="T22" i="5"/>
  <c r="X18" i="5"/>
  <c r="U6" i="5"/>
  <c r="Q25" i="7"/>
  <c r="S12" i="5"/>
  <c r="Y12" i="5"/>
  <c r="AG22" i="7" s="1"/>
  <c r="S22" i="5"/>
  <c r="V13" i="5"/>
  <c r="X29" i="5"/>
  <c r="AE25" i="7" s="1"/>
  <c r="Q13" i="5"/>
  <c r="Q29" i="5"/>
  <c r="R6" i="5"/>
  <c r="P30" i="5"/>
  <c r="X13" i="5"/>
  <c r="U28" i="5"/>
  <c r="P17" i="5"/>
  <c r="V18" i="5"/>
  <c r="T18" i="5"/>
  <c r="Y18" i="5"/>
  <c r="T5" i="5"/>
  <c r="Q20" i="7" s="1"/>
  <c r="T6" i="5"/>
  <c r="Q21" i="7" s="1"/>
  <c r="W12" i="5"/>
  <c r="AC22" i="7" s="1"/>
  <c r="Y24" i="5"/>
  <c r="T27" i="5"/>
  <c r="P6" i="5"/>
  <c r="R29" i="5"/>
  <c r="I25" i="7" s="1"/>
  <c r="Q28" i="5"/>
  <c r="Z17" i="5"/>
  <c r="X9" i="5"/>
  <c r="Q27" i="5"/>
  <c r="T28" i="5"/>
  <c r="Z5" i="5"/>
  <c r="V14" i="5"/>
  <c r="T14" i="5"/>
  <c r="Z18" i="5"/>
  <c r="Z30" i="5"/>
  <c r="AI15" i="7" s="1"/>
  <c r="V6" i="5"/>
  <c r="W8" i="5"/>
  <c r="AC24" i="7" s="1"/>
  <c r="S8" i="5"/>
  <c r="P26" i="5"/>
  <c r="S11" i="5"/>
  <c r="R13" i="5"/>
  <c r="Q24" i="5"/>
  <c r="V16" i="5"/>
  <c r="W17" i="5"/>
  <c r="Y25" i="5"/>
  <c r="X25" i="5"/>
  <c r="Y5" i="5"/>
  <c r="AG21" i="7" s="1"/>
  <c r="V10" i="5"/>
  <c r="AA24" i="7" s="1"/>
  <c r="T10" i="5"/>
  <c r="W18" i="5"/>
  <c r="S5" i="5"/>
  <c r="M20" i="7" s="1"/>
  <c r="M25" i="7"/>
  <c r="P12" i="5"/>
  <c r="D22" i="7" s="1"/>
  <c r="P13" i="5"/>
  <c r="P14" i="5"/>
  <c r="Z26" i="5"/>
  <c r="X22" i="5"/>
  <c r="Y14" i="5"/>
  <c r="X12" i="5"/>
  <c r="U12" i="5"/>
  <c r="T8" i="5"/>
  <c r="Q24" i="7" s="1"/>
  <c r="Q22" i="5"/>
  <c r="P19" i="5"/>
  <c r="R15" i="5"/>
  <c r="W9" i="5"/>
  <c r="W5" i="5"/>
  <c r="AC20" i="7" s="1"/>
  <c r="U26" i="5"/>
  <c r="S30" i="5"/>
  <c r="M15" i="7" s="1"/>
  <c r="W19" i="5"/>
  <c r="Y30" i="5"/>
  <c r="Y13" i="5"/>
  <c r="X27" i="5"/>
  <c r="P27" i="5"/>
  <c r="Y26" i="5"/>
  <c r="W29" i="5"/>
  <c r="AC25" i="7" s="1"/>
  <c r="V26" i="5"/>
  <c r="T26" i="5"/>
  <c r="X26" i="5"/>
  <c r="W22" i="5"/>
  <c r="W6" i="5"/>
  <c r="U27" i="5"/>
  <c r="Q26" i="5"/>
  <c r="X28" i="5"/>
  <c r="T7" i="5"/>
  <c r="Q7" i="5"/>
  <c r="S28" i="5"/>
  <c r="P7" i="5"/>
  <c r="U17" i="5"/>
  <c r="Z13" i="5"/>
  <c r="V29" i="5"/>
  <c r="AA25" i="7" s="1"/>
  <c r="X17" i="5"/>
  <c r="U5" i="5"/>
  <c r="V20" i="7" s="1"/>
  <c r="R30" i="5"/>
  <c r="X19" i="5"/>
  <c r="R5" i="5"/>
  <c r="I20" i="7" s="1"/>
  <c r="Z28" i="5"/>
  <c r="Q12" i="5"/>
  <c r="T13" i="5"/>
  <c r="Q16" i="7" s="1"/>
  <c r="Z22" i="5"/>
  <c r="T12" i="5"/>
  <c r="R19" i="5"/>
  <c r="S16" i="5"/>
  <c r="U19" i="5"/>
  <c r="U13" i="5"/>
  <c r="P16" i="5"/>
  <c r="V12" i="5"/>
  <c r="AA22" i="7" s="1"/>
  <c r="R8" i="5"/>
  <c r="I17" i="7" s="1"/>
  <c r="P15" i="5"/>
  <c r="U30" i="5"/>
  <c r="U14" i="5"/>
  <c r="Z27" i="5"/>
  <c r="X14" i="5"/>
  <c r="AE22" i="7"/>
  <c r="AG23" i="7"/>
  <c r="AE23" i="7"/>
  <c r="V22" i="7"/>
  <c r="M23" i="7"/>
  <c r="V24" i="7"/>
  <c r="D23" i="7"/>
  <c r="AC23" i="7"/>
  <c r="Q22" i="7"/>
  <c r="V23" i="7"/>
  <c r="Q23" i="7"/>
  <c r="M24" i="7"/>
  <c r="D24" i="7"/>
  <c r="AG24" i="7"/>
  <c r="AA23" i="7"/>
  <c r="M22" i="7"/>
  <c r="AC18" i="7"/>
  <c r="I23" i="7"/>
  <c r="AE21" i="7"/>
  <c r="K7" i="7"/>
  <c r="D19" i="7"/>
  <c r="AE19" i="7"/>
  <c r="M17" i="7"/>
  <c r="D15" i="7"/>
  <c r="Q15" i="7"/>
  <c r="AA15" i="7"/>
  <c r="AG15" i="7"/>
  <c r="AG17" i="7"/>
  <c r="AC16" i="7"/>
  <c r="AG16" i="7"/>
  <c r="AE16" i="7"/>
  <c r="Q18" i="7"/>
  <c r="AA18" i="7"/>
  <c r="AG19" i="7"/>
  <c r="AG20" i="7"/>
  <c r="AE20" i="7"/>
  <c r="V18" i="7"/>
  <c r="AA16" i="7"/>
  <c r="AE18" i="7"/>
  <c r="AG18" i="7"/>
  <c r="I18" i="7"/>
  <c r="M18" i="7"/>
  <c r="V5" i="5"/>
  <c r="AA20" i="7" s="1"/>
  <c r="F10" i="8"/>
  <c r="F9" i="8"/>
  <c r="F14" i="8"/>
  <c r="F8" i="8"/>
  <c r="D7" i="7" l="1"/>
  <c r="I24" i="7"/>
  <c r="AE17" i="7"/>
  <c r="M21" i="7"/>
  <c r="I21" i="7"/>
  <c r="Q17" i="7"/>
  <c r="AA21" i="7"/>
  <c r="V21" i="7"/>
  <c r="AC21" i="7"/>
  <c r="I15" i="7"/>
  <c r="M16" i="7"/>
  <c r="AC19" i="7"/>
  <c r="AC17" i="7"/>
  <c r="AA17" i="7"/>
  <c r="AA19" i="7"/>
  <c r="I16" i="7"/>
  <c r="D16" i="7"/>
  <c r="V15" i="7"/>
  <c r="V19" i="7"/>
  <c r="M19" i="7"/>
  <c r="I19" i="7"/>
  <c r="D18" i="7"/>
  <c r="Q19" i="7"/>
  <c r="V16" i="7"/>
  <c r="AC15" i="7"/>
  <c r="D20" i="7" l="1"/>
</calcChain>
</file>

<file path=xl/sharedStrings.xml><?xml version="1.0" encoding="utf-8"?>
<sst xmlns="http://schemas.openxmlformats.org/spreadsheetml/2006/main" count="202" uniqueCount="168">
  <si>
    <t>背番号</t>
    <rPh sb="0" eb="3">
      <t>セバンゴウ</t>
    </rPh>
    <phoneticPr fontId="1"/>
  </si>
  <si>
    <t>番号</t>
    <rPh sb="0" eb="2">
      <t>バンゴウ</t>
    </rPh>
    <phoneticPr fontId="1"/>
  </si>
  <si>
    <t>１０</t>
  </si>
  <si>
    <t>３</t>
  </si>
  <si>
    <t>４</t>
  </si>
  <si>
    <t>５</t>
  </si>
  <si>
    <t>６</t>
  </si>
  <si>
    <t>７</t>
  </si>
  <si>
    <t>８</t>
  </si>
  <si>
    <t>９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</si>
  <si>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</si>
  <si>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</si>
  <si>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</si>
  <si>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</si>
  <si>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</si>
  <si>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</si>
  <si>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</si>
  <si>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</si>
  <si>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</si>
  <si>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</si>
  <si>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</si>
  <si>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</si>
  <si>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</si>
  <si>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</si>
  <si>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氏　　　名</t>
    <rPh sb="0" eb="1">
      <t>シ</t>
    </rPh>
    <rPh sb="4" eb="5">
      <t>メイ</t>
    </rPh>
    <phoneticPr fontId="1"/>
  </si>
  <si>
    <t>年　齢</t>
    <rPh sb="0" eb="1">
      <t>トシ</t>
    </rPh>
    <rPh sb="2" eb="3">
      <t>ヨワイ</t>
    </rPh>
    <phoneticPr fontId="1"/>
  </si>
  <si>
    <t>年度</t>
    <rPh sb="0" eb="2">
      <t>ネンド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</si>
  <si>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</si>
  <si>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</si>
  <si>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</si>
  <si>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</si>
  <si>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</si>
  <si>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</si>
  <si>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性別</t>
    <rPh sb="0" eb="2">
      <t>セイベツ</t>
    </rPh>
    <phoneticPr fontId="1"/>
  </si>
  <si>
    <t>位　置</t>
    <rPh sb="0" eb="1">
      <t>クライ</t>
    </rPh>
    <rPh sb="2" eb="3">
      <t>オキ</t>
    </rPh>
    <phoneticPr fontId="1"/>
  </si>
  <si>
    <t>セ　イ</t>
    <phoneticPr fontId="1"/>
  </si>
  <si>
    <t>メ　イ</t>
    <phoneticPr fontId="1"/>
  </si>
  <si>
    <t>フ　リ　ガ　ナ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</si>
  <si>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</si>
  <si>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</si>
  <si>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</si>
  <si>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</si>
  <si>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</si>
  <si>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⑤</t>
    <phoneticPr fontId="1"/>
  </si>
  <si>
    <t>本参加申込書に記載の個人情報は、大会運営及び公益財団法人全日本軟式野球連盟の選手登録･管理に限り使用します。</t>
    <rPh sb="0" eb="1">
      <t>ホン</t>
    </rPh>
    <rPh sb="1" eb="3">
      <t>サンカ</t>
    </rPh>
    <rPh sb="3" eb="6">
      <t>モウシコミショ</t>
    </rPh>
    <rPh sb="7" eb="9">
      <t>キサイ</t>
    </rPh>
    <rPh sb="10" eb="12">
      <t>コジン</t>
    </rPh>
    <rPh sb="12" eb="14">
      <t>ジョウホウ</t>
    </rPh>
    <rPh sb="16" eb="18">
      <t>タイカイ</t>
    </rPh>
    <rPh sb="18" eb="20">
      <t>ウンエイ</t>
    </rPh>
    <rPh sb="20" eb="21">
      <t>オヨ</t>
    </rPh>
    <rPh sb="22" eb="24">
      <t>コウエキ</t>
    </rPh>
    <rPh sb="24" eb="26">
      <t>ザイダン</t>
    </rPh>
    <rPh sb="26" eb="28">
      <t>ホウジン</t>
    </rPh>
    <rPh sb="28" eb="31">
      <t>ゼンニホン</t>
    </rPh>
    <rPh sb="31" eb="33">
      <t>ナンシキ</t>
    </rPh>
    <rPh sb="33" eb="35">
      <t>ヤキュウ</t>
    </rPh>
    <rPh sb="35" eb="37">
      <t>レンメイ</t>
    </rPh>
    <rPh sb="38" eb="40">
      <t>センシュ</t>
    </rPh>
    <rPh sb="40" eb="42">
      <t>トウロク</t>
    </rPh>
    <rPh sb="43" eb="45">
      <t>カンリ</t>
    </rPh>
    <rPh sb="46" eb="47">
      <t>カギ</t>
    </rPh>
    <rPh sb="48" eb="50">
      <t>シヨウ</t>
    </rPh>
    <phoneticPr fontId="1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</si>
  <si>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ナ</t>
    </rPh>
    <rPh sb="15" eb="16">
      <t>ボ</t>
    </rPh>
    <phoneticPr fontId="1"/>
  </si>
  <si>
    <t>支部名</t>
    <rPh sb="0" eb="3">
      <t>シブメイ</t>
    </rPh>
    <phoneticPr fontId="1"/>
  </si>
  <si>
    <t>２５</t>
    <phoneticPr fontId="1"/>
  </si>
  <si>
    <t>支部長氏名：</t>
    <rPh sb="0" eb="5">
      <t>シブチョウシメイ</t>
    </rPh>
    <phoneticPr fontId="1"/>
  </si>
  <si>
    <t>（自署又は記名・押印）</t>
    <rPh sb="1" eb="3">
      <t>ジショ</t>
    </rPh>
    <rPh sb="3" eb="4">
      <t>マタ</t>
    </rPh>
    <rPh sb="5" eb="7">
      <t>キメイ</t>
    </rPh>
    <rPh sb="8" eb="10">
      <t>オウイン</t>
    </rPh>
    <phoneticPr fontId="1"/>
  </si>
  <si>
    <t>上記のチームは、大会規程に適格と認め、参加申込をいたします。</t>
    <rPh sb="0" eb="2">
      <t>ジョウキ</t>
    </rPh>
    <rPh sb="8" eb="10">
      <t>タイカイ</t>
    </rPh>
    <rPh sb="10" eb="12">
      <t>キテイ</t>
    </rPh>
    <rPh sb="19" eb="21">
      <t>サンカ</t>
    </rPh>
    <rPh sb="21" eb="23">
      <t>モウシコミ</t>
    </rPh>
    <phoneticPr fontId="1"/>
  </si>
  <si>
    <t>ス コ ア ラ ー</t>
    <phoneticPr fontId="1"/>
  </si>
  <si>
    <t>備　考</t>
    <rPh sb="0" eb="1">
      <t>ビ</t>
    </rPh>
    <rPh sb="2" eb="3">
      <t>コウ</t>
    </rPh>
    <phoneticPr fontId="1"/>
  </si>
  <si>
    <t>和暦</t>
    <rPh sb="0" eb="2">
      <t>ワレキ</t>
    </rPh>
    <phoneticPr fontId="1"/>
  </si>
  <si>
    <t>西暦</t>
    <rPh sb="0" eb="2">
      <t>セイレキ</t>
    </rPh>
    <phoneticPr fontId="1"/>
  </si>
  <si>
    <t>回数等計算</t>
    <rPh sb="0" eb="3">
      <t>カイスウトウ</t>
    </rPh>
    <rPh sb="3" eb="5">
      <t>ケイサン</t>
    </rPh>
    <phoneticPr fontId="1"/>
  </si>
  <si>
    <t>回数１</t>
    <rPh sb="0" eb="2">
      <t>カイスウ</t>
    </rPh>
    <phoneticPr fontId="1"/>
  </si>
  <si>
    <t>回数２</t>
    <rPh sb="0" eb="2">
      <t>カイスウ</t>
    </rPh>
    <phoneticPr fontId="1"/>
  </si>
  <si>
    <t>大会名</t>
    <rPh sb="0" eb="3">
      <t>タイカイメイ</t>
    </rPh>
    <phoneticPr fontId="1"/>
  </si>
  <si>
    <t>【</t>
    <phoneticPr fontId="1"/>
  </si>
  <si>
    <t>大会名：</t>
    <rPh sb="0" eb="3">
      <t>タイカイメイ</t>
    </rPh>
    <phoneticPr fontId="1"/>
  </si>
  <si>
    <t>マネージャー</t>
    <phoneticPr fontId="1"/>
  </si>
  <si>
    <t>支部</t>
    <rPh sb="0" eb="2">
      <t>シブ</t>
    </rPh>
    <phoneticPr fontId="1"/>
  </si>
  <si>
    <t>投げ方</t>
    <rPh sb="0" eb="1">
      <t>ナ</t>
    </rPh>
    <rPh sb="2" eb="3">
      <t>カタ</t>
    </rPh>
    <phoneticPr fontId="1"/>
  </si>
  <si>
    <t>打ち方</t>
    <rPh sb="0" eb="1">
      <t>ウ</t>
    </rPh>
    <rPh sb="2" eb="3">
      <t>カタ</t>
    </rPh>
    <phoneticPr fontId="1"/>
  </si>
  <si>
    <t>〒</t>
    <phoneticPr fontId="1"/>
  </si>
  <si>
    <t>－</t>
    <phoneticPr fontId="1"/>
  </si>
  <si>
    <t>登録アドレス</t>
    <rPh sb="0" eb="2">
      <t>トウロク</t>
    </rPh>
    <phoneticPr fontId="1"/>
  </si>
  <si>
    <t>】</t>
    <phoneticPr fontId="1"/>
  </si>
  <si>
    <t>チーム名</t>
    <rPh sb="3" eb="4">
      <t>メイ</t>
    </rPh>
    <phoneticPr fontId="1"/>
  </si>
  <si>
    <t>（フリガナ）</t>
    <phoneticPr fontId="1"/>
  </si>
  <si>
    <t>支  部  名　：</t>
    <rPh sb="0" eb="1">
      <t>シ</t>
    </rPh>
    <rPh sb="3" eb="4">
      <t>ブ</t>
    </rPh>
    <rPh sb="6" eb="7">
      <t>ナ</t>
    </rPh>
    <phoneticPr fontId="1"/>
  </si>
  <si>
    <t>殿</t>
    <rPh sb="0" eb="1">
      <t>トノ</t>
    </rPh>
    <phoneticPr fontId="1"/>
  </si>
  <si>
    <t>山　口　　宏</t>
    <rPh sb="0" eb="1">
      <t>ヤマ</t>
    </rPh>
    <rPh sb="2" eb="3">
      <t>クチ</t>
    </rPh>
    <rPh sb="5" eb="6">
      <t>ヒロシ</t>
    </rPh>
    <phoneticPr fontId="1"/>
  </si>
  <si>
    <t>会　長</t>
    <rPh sb="0" eb="1">
      <t>カイ</t>
    </rPh>
    <rPh sb="2" eb="3">
      <t>チョウ</t>
    </rPh>
    <phoneticPr fontId="1"/>
  </si>
  <si>
    <t>項番</t>
    <rPh sb="0" eb="2">
      <t>コウバン</t>
    </rPh>
    <phoneticPr fontId="1"/>
  </si>
  <si>
    <t>位置</t>
    <rPh sb="0" eb="2">
      <t>イチ</t>
    </rPh>
    <phoneticPr fontId="1"/>
  </si>
  <si>
    <t>構成員ＩＤ</t>
    <rPh sb="0" eb="3">
      <t>コウセイイン</t>
    </rPh>
    <phoneticPr fontId="1"/>
  </si>
  <si>
    <t>年齢</t>
    <rPh sb="0" eb="2">
      <t>ネンレイ</t>
    </rPh>
    <phoneticPr fontId="1"/>
  </si>
  <si>
    <t>チームID</t>
  </si>
  <si>
    <t>チーム名</t>
  </si>
  <si>
    <t>チーム形態</t>
  </si>
  <si>
    <t>チーム種別（カテゴリー）</t>
  </si>
  <si>
    <t>構成員ID</t>
  </si>
  <si>
    <t>登録年度</t>
  </si>
  <si>
    <t>構成員コード</t>
  </si>
  <si>
    <t>氏名</t>
  </si>
  <si>
    <t>氏名カナ</t>
  </si>
  <si>
    <t>氏名英字</t>
  </si>
  <si>
    <t>性別</t>
  </si>
  <si>
    <t>生年月日</t>
  </si>
  <si>
    <t>年齢</t>
  </si>
  <si>
    <t>野球手帳登録状況</t>
  </si>
  <si>
    <t>構成員種別1</t>
  </si>
  <si>
    <t>構成員種別2</t>
  </si>
  <si>
    <t>役職名</t>
  </si>
  <si>
    <t>保険加入希望</t>
  </si>
  <si>
    <t>部員</t>
  </si>
  <si>
    <t>ポジション</t>
  </si>
  <si>
    <t>背番号</t>
  </si>
  <si>
    <t>投</t>
  </si>
  <si>
    <t>打</t>
  </si>
  <si>
    <t>身長</t>
  </si>
  <si>
    <t>体重</t>
  </si>
  <si>
    <t>居住都道府県</t>
  </si>
  <si>
    <t>勤務地</t>
  </si>
  <si>
    <t>在籍学校名</t>
  </si>
  <si>
    <t>学年</t>
  </si>
  <si>
    <t>在籍学校入学年月</t>
  </si>
  <si>
    <t>在籍学校学部</t>
  </si>
  <si>
    <t>出身校名</t>
  </si>
  <si>
    <t>過去所属チーム実績</t>
  </si>
  <si>
    <t>入部日</t>
  </si>
  <si>
    <t>保有資格</t>
  </si>
  <si>
    <t>システム登録年月日</t>
  </si>
  <si>
    <t>備考1</t>
  </si>
  <si>
    <t>備考2</t>
  </si>
  <si>
    <t>チーム名</t>
    <rPh sb="3" eb="4">
      <t>メイ</t>
    </rPh>
    <phoneticPr fontId="1"/>
  </si>
  <si>
    <t>神奈川県大会参加申込書</t>
    <rPh sb="0" eb="4">
      <t>カナガワケン</t>
    </rPh>
    <rPh sb="4" eb="6">
      <t>タイカイ</t>
    </rPh>
    <rPh sb="6" eb="11">
      <t>サンカモウシコミショ</t>
    </rPh>
    <phoneticPr fontId="1"/>
  </si>
  <si>
    <t>登録ＩＤ</t>
  </si>
  <si>
    <t>登録級</t>
  </si>
  <si>
    <t>代表者氏名</t>
    <rPh sb="0" eb="3">
      <t>ダイヒョウシャ</t>
    </rPh>
    <rPh sb="3" eb="5">
      <t>シメイ</t>
    </rPh>
    <phoneticPr fontId="1"/>
  </si>
  <si>
    <t>チームＩＤ</t>
  </si>
  <si>
    <r>
      <t xml:space="preserve">所在地
</t>
    </r>
    <r>
      <rPr>
        <sz val="9"/>
        <rFont val="游明朝"/>
        <family val="1"/>
        <charset val="128"/>
      </rPr>
      <t>（代表者住所）</t>
    </r>
    <rPh sb="0" eb="3">
      <t>ショザイチ</t>
    </rPh>
    <rPh sb="5" eb="8">
      <t>ダイヒョウシャ</t>
    </rPh>
    <rPh sb="8" eb="10">
      <t>ジュウショ</t>
    </rPh>
    <phoneticPr fontId="1"/>
  </si>
  <si>
    <t>監督氏名</t>
    <phoneticPr fontId="1"/>
  </si>
  <si>
    <t>歳</t>
    <rPh sb="0" eb="1">
      <t>サイ</t>
    </rPh>
    <phoneticPr fontId="1"/>
  </si>
  <si>
    <r>
      <t>資格情報</t>
    </r>
    <r>
      <rPr>
        <sz val="9"/>
        <rFont val="游明朝"/>
        <family val="1"/>
        <charset val="128"/>
      </rPr>
      <t>（国民スポーツ大会、日本スポーツマスターズに限る。）</t>
    </r>
    <rPh sb="0" eb="2">
      <t>シカク</t>
    </rPh>
    <rPh sb="2" eb="4">
      <t>ジョウホウ</t>
    </rPh>
    <rPh sb="5" eb="7">
      <t>コクミン</t>
    </rPh>
    <rPh sb="11" eb="13">
      <t>タイカイ</t>
    </rPh>
    <rPh sb="14" eb="16">
      <t>ニホン</t>
    </rPh>
    <rPh sb="26" eb="27">
      <t>カギ</t>
    </rPh>
    <phoneticPr fontId="1"/>
  </si>
  <si>
    <t>資格名
（任意）</t>
    <rPh sb="0" eb="2">
      <t>シカク</t>
    </rPh>
    <rPh sb="2" eb="3">
      <t>メイ</t>
    </rPh>
    <rPh sb="5" eb="7">
      <t>ニンイ</t>
    </rPh>
    <phoneticPr fontId="1"/>
  </si>
  <si>
    <t>資格番号</t>
    <phoneticPr fontId="1"/>
  </si>
  <si>
    <t>連絡責任者</t>
    <rPh sb="0" eb="2">
      <t>レンラク</t>
    </rPh>
    <rPh sb="2" eb="5">
      <t>セキニンシャ</t>
    </rPh>
    <phoneticPr fontId="1"/>
  </si>
  <si>
    <t>出身学校名（任意）</t>
    <rPh sb="0" eb="5">
      <t>シュッシンガッコウメイ</t>
    </rPh>
    <rPh sb="6" eb="8">
      <t>ニンイ</t>
    </rPh>
    <phoneticPr fontId="1"/>
  </si>
  <si>
    <t>セ　イ</t>
  </si>
  <si>
    <t>メ　イ</t>
  </si>
  <si>
    <t>１</t>
    <phoneticPr fontId="1"/>
  </si>
  <si>
    <t>２</t>
    <phoneticPr fontId="1"/>
  </si>
  <si>
    <t>大会参加申込書は、大会要項に基づき、正確に記入し提出すること。３部提出（１部：原本、２部：コピー可）</t>
    <rPh sb="0" eb="2">
      <t>タイカイ</t>
    </rPh>
    <rPh sb="2" eb="4">
      <t>サンカ</t>
    </rPh>
    <rPh sb="4" eb="7">
      <t>モウシコミショ</t>
    </rPh>
    <rPh sb="9" eb="11">
      <t>タイカイ</t>
    </rPh>
    <rPh sb="11" eb="13">
      <t>ヨウコウ</t>
    </rPh>
    <rPh sb="14" eb="15">
      <t>モト</t>
    </rPh>
    <rPh sb="18" eb="20">
      <t>セイカク</t>
    </rPh>
    <rPh sb="21" eb="23">
      <t>キニュウ</t>
    </rPh>
    <rPh sb="24" eb="26">
      <t>テイシュツ</t>
    </rPh>
    <rPh sb="32" eb="33">
      <t>ブ</t>
    </rPh>
    <rPh sb="33" eb="35">
      <t>テイシュツ</t>
    </rPh>
    <rPh sb="37" eb="38">
      <t>ブ</t>
    </rPh>
    <rPh sb="39" eb="41">
      <t>ゲンポン</t>
    </rPh>
    <rPh sb="43" eb="44">
      <t>ブ</t>
    </rPh>
    <rPh sb="48" eb="49">
      <t>カ</t>
    </rPh>
    <phoneticPr fontId="1"/>
  </si>
  <si>
    <t>出場選手は、全員背番号を記入のこと（０番から９９番）。背番号のない選手は出場できない。</t>
    <rPh sb="0" eb="2">
      <t>シュツジョウ</t>
    </rPh>
    <rPh sb="2" eb="4">
      <t>センシュ</t>
    </rPh>
    <rPh sb="6" eb="8">
      <t>ゼンイン</t>
    </rPh>
    <rPh sb="8" eb="11">
      <t>セバンゴウ</t>
    </rPh>
    <rPh sb="12" eb="14">
      <t>キニュウ</t>
    </rPh>
    <rPh sb="19" eb="20">
      <t>バン</t>
    </rPh>
    <rPh sb="24" eb="25">
      <t>バン</t>
    </rPh>
    <rPh sb="27" eb="30">
      <t>セバンゴウ</t>
    </rPh>
    <rPh sb="33" eb="35">
      <t>センシュ</t>
    </rPh>
    <rPh sb="36" eb="38">
      <t>シュツジョウ</t>
    </rPh>
    <phoneticPr fontId="1"/>
  </si>
  <si>
    <t>本参加申込書提出後の選手変更及び追加は認められない。</t>
    <rPh sb="0" eb="1">
      <t>ホン</t>
    </rPh>
    <rPh sb="1" eb="3">
      <t>サンカ</t>
    </rPh>
    <rPh sb="3" eb="6">
      <t>モウシコミショ</t>
    </rPh>
    <rPh sb="6" eb="9">
      <t>テイシュツゴ</t>
    </rPh>
    <rPh sb="10" eb="12">
      <t>センシュ</t>
    </rPh>
    <rPh sb="12" eb="14">
      <t>ヘンコウ</t>
    </rPh>
    <rPh sb="14" eb="15">
      <t>オヨ</t>
    </rPh>
    <rPh sb="16" eb="18">
      <t>ツイカ</t>
    </rPh>
    <rPh sb="19" eb="20">
      <t>ミト</t>
    </rPh>
    <phoneticPr fontId="1"/>
  </si>
  <si>
    <t>監督・主将は、最初に記入し、その他の選手は背番号順に記入のこと。（守備位置欄は、投手、捕手、内野手、外野手から選択）</t>
    <rPh sb="0" eb="2">
      <t>カントク</t>
    </rPh>
    <rPh sb="3" eb="5">
      <t>シュショウ</t>
    </rPh>
    <rPh sb="7" eb="9">
      <t>サイショ</t>
    </rPh>
    <rPh sb="10" eb="12">
      <t>キニュウ</t>
    </rPh>
    <rPh sb="16" eb="17">
      <t>タ</t>
    </rPh>
    <rPh sb="18" eb="20">
      <t>センシュ</t>
    </rPh>
    <rPh sb="21" eb="24">
      <t>セバンゴウ</t>
    </rPh>
    <rPh sb="24" eb="25">
      <t>ジュン</t>
    </rPh>
    <rPh sb="26" eb="28">
      <t>キニュウ</t>
    </rPh>
    <rPh sb="33" eb="35">
      <t>シュビ</t>
    </rPh>
    <rPh sb="35" eb="37">
      <t>イチ</t>
    </rPh>
    <rPh sb="37" eb="38">
      <t>ラン</t>
    </rPh>
    <rPh sb="40" eb="42">
      <t>トウシュ</t>
    </rPh>
    <rPh sb="43" eb="45">
      <t>ホシュ</t>
    </rPh>
    <rPh sb="46" eb="49">
      <t>ナイヤシュ</t>
    </rPh>
    <rPh sb="50" eb="53">
      <t>ガイヤシュ</t>
    </rPh>
    <rPh sb="55" eb="57">
      <t>センタク</t>
    </rPh>
    <phoneticPr fontId="1"/>
  </si>
  <si>
    <t>神奈川県野球連盟</t>
    <rPh sb="0" eb="8">
      <t>カナガワケンヤキュウレンメイ</t>
    </rPh>
    <phoneticPr fontId="1"/>
  </si>
  <si>
    <t>横 浜</t>
    <rPh sb="0" eb="1">
      <t>ヨコ</t>
    </rPh>
    <rPh sb="2" eb="3">
      <t>ハマ</t>
    </rPh>
    <phoneticPr fontId="1"/>
  </si>
  <si>
    <t>川 崎</t>
    <rPh sb="0" eb="1">
      <t>カワ</t>
    </rPh>
    <rPh sb="2" eb="3">
      <t>ザキ</t>
    </rPh>
    <phoneticPr fontId="1"/>
  </si>
  <si>
    <t>横須賀</t>
    <rPh sb="0" eb="3">
      <t>ヨコスカ</t>
    </rPh>
    <phoneticPr fontId="1"/>
  </si>
  <si>
    <t>三 浦</t>
    <rPh sb="0" eb="1">
      <t>ミ</t>
    </rPh>
    <rPh sb="2" eb="3">
      <t>ウラ</t>
    </rPh>
    <phoneticPr fontId="1"/>
  </si>
  <si>
    <t>逗 子</t>
    <rPh sb="0" eb="1">
      <t>トウ</t>
    </rPh>
    <rPh sb="2" eb="3">
      <t>コ</t>
    </rPh>
    <phoneticPr fontId="1"/>
  </si>
  <si>
    <t>鎌 倉</t>
    <rPh sb="0" eb="1">
      <t>カマ</t>
    </rPh>
    <rPh sb="2" eb="3">
      <t>クラ</t>
    </rPh>
    <phoneticPr fontId="1"/>
  </si>
  <si>
    <t>藤 沢</t>
    <rPh sb="0" eb="1">
      <t>フジ</t>
    </rPh>
    <rPh sb="2" eb="3">
      <t>サワ</t>
    </rPh>
    <phoneticPr fontId="1"/>
  </si>
  <si>
    <t>綾 瀬</t>
    <rPh sb="0" eb="1">
      <t>アヤ</t>
    </rPh>
    <rPh sb="2" eb="3">
      <t>セ</t>
    </rPh>
    <phoneticPr fontId="1"/>
  </si>
  <si>
    <t>茅ヶ崎</t>
    <rPh sb="0" eb="3">
      <t>チガサキ</t>
    </rPh>
    <phoneticPr fontId="1"/>
  </si>
  <si>
    <t>平 塚</t>
    <rPh sb="0" eb="1">
      <t>ヒラ</t>
    </rPh>
    <rPh sb="2" eb="3">
      <t>ツカ</t>
    </rPh>
    <phoneticPr fontId="1"/>
  </si>
  <si>
    <t>二 宮</t>
    <rPh sb="0" eb="1">
      <t>フタ</t>
    </rPh>
    <rPh sb="2" eb="3">
      <t>ミヤ</t>
    </rPh>
    <phoneticPr fontId="1"/>
  </si>
  <si>
    <t>寒 川</t>
    <rPh sb="0" eb="1">
      <t>カン</t>
    </rPh>
    <rPh sb="2" eb="3">
      <t>カワ</t>
    </rPh>
    <phoneticPr fontId="1"/>
  </si>
  <si>
    <t>小田原</t>
    <rPh sb="0" eb="3">
      <t>オダワラ</t>
    </rPh>
    <phoneticPr fontId="1"/>
  </si>
  <si>
    <t>南足柄</t>
    <rPh sb="0" eb="3">
      <t>ミナミアシガラ</t>
    </rPh>
    <phoneticPr fontId="1"/>
  </si>
  <si>
    <t>足柄上</t>
    <rPh sb="0" eb="3">
      <t>アシガラカミ</t>
    </rPh>
    <phoneticPr fontId="1"/>
  </si>
  <si>
    <t>厚 木</t>
    <rPh sb="0" eb="1">
      <t>アツシ</t>
    </rPh>
    <rPh sb="2" eb="3">
      <t>キ</t>
    </rPh>
    <phoneticPr fontId="1"/>
  </si>
  <si>
    <t>秦 野</t>
    <rPh sb="0" eb="1">
      <t>シン</t>
    </rPh>
    <rPh sb="2" eb="3">
      <t>ノ</t>
    </rPh>
    <phoneticPr fontId="1"/>
  </si>
  <si>
    <t>伊勢原</t>
    <rPh sb="0" eb="3">
      <t>イセハラ</t>
    </rPh>
    <phoneticPr fontId="1"/>
  </si>
  <si>
    <t>愛 川</t>
    <rPh sb="0" eb="1">
      <t>アイ</t>
    </rPh>
    <rPh sb="2" eb="3">
      <t>カワ</t>
    </rPh>
    <phoneticPr fontId="1"/>
  </si>
  <si>
    <t>大 和</t>
    <rPh sb="0" eb="1">
      <t>ダイ</t>
    </rPh>
    <rPh sb="2" eb="3">
      <t>ワ</t>
    </rPh>
    <phoneticPr fontId="1"/>
  </si>
  <si>
    <t>相模原</t>
    <rPh sb="0" eb="3">
      <t>サガミハラ</t>
    </rPh>
    <phoneticPr fontId="1"/>
  </si>
  <si>
    <t>海老名</t>
    <rPh sb="0" eb="3">
      <t>エビナ</t>
    </rPh>
    <phoneticPr fontId="1"/>
  </si>
  <si>
    <t>座 間</t>
    <rPh sb="0" eb="1">
      <t>ザ</t>
    </rPh>
    <rPh sb="2" eb="3">
      <t>アイダ</t>
    </rPh>
    <phoneticPr fontId="1"/>
  </si>
  <si>
    <t>出身学校</t>
    <rPh sb="0" eb="2">
      <t>シュッシン</t>
    </rPh>
    <rPh sb="2" eb="4">
      <t>ガッコウ</t>
    </rPh>
    <phoneticPr fontId="1"/>
  </si>
  <si>
    <t>ID</t>
    <phoneticPr fontId="1"/>
  </si>
  <si>
    <t>【背番号順に並べ替え】</t>
    <rPh sb="1" eb="4">
      <t>セバンゴウ</t>
    </rPh>
    <rPh sb="4" eb="5">
      <t>ジュン</t>
    </rPh>
    <rPh sb="6" eb="7">
      <t>ナラ</t>
    </rPh>
    <rPh sb="8" eb="9">
      <t>カ</t>
    </rPh>
    <phoneticPr fontId="1"/>
  </si>
  <si>
    <t>表示しない</t>
  </si>
  <si>
    <t>構成員登録</t>
    <rPh sb="0" eb="3">
      <t>コウセイイン</t>
    </rPh>
    <rPh sb="3" eb="5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</si>
</sst>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"/>
    <numFmt numFmtId="177" formatCode="0000"/>
    <numFmt numFmtId="178" formatCode="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1"/>
      <name val="游明朝"/>
      <family val="1"/>
      <charset val="128"/>
    </font>
    <font>
      <sz val="8"/>
      <name val="游明朝"/>
      <family val="1"/>
      <charset val="128"/>
    </font>
    <font>
      <sz val="10"/>
      <name val="游明朝"/>
      <family val="1"/>
      <charset val="128"/>
    </font>
    <font>
      <b/>
      <sz val="16"/>
      <name val="游明朝"/>
      <family val="1"/>
      <charset val="128"/>
    </font>
    <font>
      <sz val="16"/>
      <name val="游明朝"/>
      <family val="1"/>
      <charset val="128"/>
    </font>
    <font>
      <sz val="9"/>
      <name val="游明朝"/>
      <family val="1"/>
      <charset val="128"/>
    </font>
    <font>
      <sz val="13"/>
      <name val="游明朝"/>
      <family val="1"/>
      <charset val="128"/>
    </font>
    <font>
      <sz val="5"/>
      <name val="游明朝"/>
      <family val="1"/>
      <charset val="128"/>
    </font>
    <font>
      <sz val="15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48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/>
      <protection locked="0"/>
    </xf>
    <xf numFmtId="14" fontId="5" fillId="0" borderId="0" xfId="0" applyNumberFormat="1" applyFont="1" applyProtection="1">
      <alignment vertical="center"/>
      <protection locked="0"/>
    </xf>
    <xf numFmtId="49" fontId="5" fillId="0" borderId="5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49" fontId="5" fillId="0" borderId="38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48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4" fontId="0" fillId="0" borderId="0" xfId="0" applyNumberFormat="1">
      <alignment vertical="center"/>
    </xf>
    <xf numFmtId="0" fontId="5" fillId="0" borderId="0" xfId="0" applyFont="1">
      <alignment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6" xfId="0" applyBorder="1" applyAlignment="1">
      <alignment horizontal="center" vertical="center"/>
    </xf>
    <xf numFmtId="0" fontId="0" fillId="0" borderId="95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0" fillId="0" borderId="4" xfId="0" applyBorder="1">
      <alignment vertical="center"/>
    </xf>
    <xf numFmtId="0" fontId="5" fillId="0" borderId="9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75" xfId="0" applyFont="1" applyBorder="1">
      <alignment vertical="center"/>
    </xf>
    <xf numFmtId="0" fontId="5" fillId="0" borderId="76" xfId="0" applyFont="1" applyBorder="1">
      <alignment vertical="center"/>
    </xf>
    <xf numFmtId="0" fontId="5" fillId="0" borderId="79" xfId="0" applyFont="1" applyBorder="1">
      <alignment vertical="center"/>
    </xf>
    <xf numFmtId="0" fontId="5" fillId="0" borderId="80" xfId="0" applyFont="1" applyBorder="1" applyAlignment="1">
      <alignment horizontal="center" vertical="center"/>
    </xf>
    <xf numFmtId="0" fontId="5" fillId="0" borderId="73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77" xfId="0" applyFont="1" applyBorder="1">
      <alignment vertical="center"/>
    </xf>
    <xf numFmtId="0" fontId="5" fillId="0" borderId="78" xfId="0" applyFont="1" applyBorder="1">
      <alignment vertical="center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42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distributed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 shrinkToFit="1"/>
      <protection locked="0"/>
    </xf>
    <xf numFmtId="176" fontId="5" fillId="0" borderId="20" xfId="0" applyNumberFormat="1" applyFont="1" applyBorder="1" applyAlignment="1">
      <alignment horizontal="center" vertical="center" shrinkToFit="1"/>
    </xf>
    <xf numFmtId="176" fontId="5" fillId="0" borderId="20" xfId="0" applyNumberFormat="1" applyFont="1" applyBorder="1" applyAlignment="1" applyProtection="1">
      <alignment horizontal="center" vertical="center" shrinkToFit="1"/>
      <protection locked="0"/>
    </xf>
    <xf numFmtId="176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49" fontId="5" fillId="0" borderId="57" xfId="0" applyNumberFormat="1" applyFont="1" applyBorder="1" applyAlignment="1" applyProtection="1">
      <alignment horizontal="center" vertical="center" textRotation="255"/>
      <protection locked="0"/>
    </xf>
    <xf numFmtId="49" fontId="5" fillId="0" borderId="53" xfId="0" applyNumberFormat="1" applyFont="1" applyBorder="1" applyAlignment="1" applyProtection="1">
      <alignment horizontal="center" vertical="center" textRotation="255"/>
      <protection locked="0"/>
    </xf>
    <xf numFmtId="49" fontId="5" fillId="0" borderId="55" xfId="0" applyNumberFormat="1" applyFont="1" applyBorder="1" applyAlignment="1" applyProtection="1">
      <alignment horizontal="center" vertical="center" textRotation="255"/>
      <protection locked="0"/>
    </xf>
    <xf numFmtId="49" fontId="10" fillId="0" borderId="38" xfId="0" applyNumberFormat="1" applyFont="1" applyBorder="1" applyAlignment="1" applyProtection="1">
      <alignment horizontal="left" vertical="center" shrinkToFit="1"/>
      <protection locked="0"/>
    </xf>
    <xf numFmtId="49" fontId="10" fillId="0" borderId="42" xfId="0" applyNumberFormat="1" applyFont="1" applyBorder="1" applyAlignment="1" applyProtection="1">
      <alignment horizontal="left" vertical="center" shrinkToFit="1"/>
      <protection locked="0"/>
    </xf>
    <xf numFmtId="49" fontId="10" fillId="0" borderId="0" xfId="0" applyNumberFormat="1" applyFont="1" applyAlignment="1" applyProtection="1">
      <alignment horizontal="left" vertical="center" shrinkToFit="1"/>
      <protection locked="0"/>
    </xf>
    <xf numFmtId="49" fontId="10" fillId="0" borderId="54" xfId="0" applyNumberFormat="1" applyFont="1" applyBorder="1" applyAlignment="1" applyProtection="1">
      <alignment horizontal="left" vertical="center" shrinkToFit="1"/>
      <protection locked="0"/>
    </xf>
    <xf numFmtId="49" fontId="10" fillId="0" borderId="48" xfId="0" applyNumberFormat="1" applyFont="1" applyBorder="1" applyAlignment="1" applyProtection="1">
      <alignment horizontal="left" vertical="center" shrinkToFit="1"/>
      <protection locked="0"/>
    </xf>
    <xf numFmtId="49" fontId="10" fillId="0" borderId="50" xfId="0" applyNumberFormat="1" applyFont="1" applyBorder="1" applyAlignment="1" applyProtection="1">
      <alignment horizontal="left" vertical="center" shrinkToFit="1"/>
      <protection locked="0"/>
    </xf>
    <xf numFmtId="49" fontId="5" fillId="0" borderId="78" xfId="0" applyNumberFormat="1" applyFont="1" applyBorder="1" applyAlignment="1" applyProtection="1">
      <alignment horizontal="center" vertical="center" shrinkToFit="1"/>
      <protection locked="0"/>
    </xf>
    <xf numFmtId="49" fontId="5" fillId="0" borderId="78" xfId="0" applyNumberFormat="1" applyFont="1" applyBorder="1" applyAlignment="1" applyProtection="1">
      <alignment horizontal="center" vertical="center"/>
      <protection locked="0"/>
    </xf>
    <xf numFmtId="176" fontId="5" fillId="0" borderId="78" xfId="0" applyNumberFormat="1" applyFont="1" applyBorder="1" applyAlignment="1">
      <alignment horizontal="center" vertical="center" shrinkToFit="1"/>
    </xf>
    <xf numFmtId="176" fontId="5" fillId="0" borderId="78" xfId="0" applyNumberFormat="1" applyFont="1" applyBorder="1" applyAlignment="1" applyProtection="1">
      <alignment horizontal="center" vertical="center" shrinkToFit="1"/>
      <protection locked="0"/>
    </xf>
    <xf numFmtId="176" fontId="5" fillId="0" borderId="79" xfId="0" applyNumberFormat="1" applyFont="1" applyBorder="1" applyAlignment="1" applyProtection="1">
      <alignment horizontal="center" vertical="center" shrinkToFit="1"/>
      <protection locked="0"/>
    </xf>
    <xf numFmtId="49" fontId="5" fillId="0" borderId="56" xfId="0" applyNumberFormat="1" applyFont="1" applyBorder="1" applyAlignment="1" applyProtection="1">
      <alignment horizontal="center" vertical="center"/>
      <protection locked="0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>
      <alignment horizontal="center" vertical="center" shrinkToFit="1"/>
    </xf>
    <xf numFmtId="0" fontId="5" fillId="0" borderId="76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 shrinkToFit="1"/>
      <protection locked="0"/>
    </xf>
    <xf numFmtId="0" fontId="5" fillId="0" borderId="84" xfId="0" applyFont="1" applyBorder="1" applyAlignment="1">
      <alignment horizontal="center" vertical="center" shrinkToFit="1"/>
    </xf>
    <xf numFmtId="0" fontId="5" fillId="0" borderId="85" xfId="0" applyFont="1" applyBorder="1" applyAlignment="1" applyProtection="1">
      <alignment horizontal="center" vertical="center" shrinkToFit="1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 shrinkToFit="1"/>
      <protection locked="0"/>
    </xf>
    <xf numFmtId="0" fontId="7" fillId="0" borderId="46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textRotation="255" wrapText="1" shrinkToFit="1"/>
      <protection locked="0"/>
    </xf>
    <xf numFmtId="0" fontId="12" fillId="0" borderId="39" xfId="0" applyFont="1" applyBorder="1" applyAlignment="1" applyProtection="1">
      <alignment horizontal="center" vertical="center" textRotation="255" shrinkToFit="1"/>
      <protection locked="0"/>
    </xf>
    <xf numFmtId="0" fontId="12" fillId="0" borderId="30" xfId="0" applyFont="1" applyBorder="1" applyAlignment="1" applyProtection="1">
      <alignment horizontal="center" vertical="center" textRotation="255" shrinkToFit="1"/>
      <protection locked="0"/>
    </xf>
    <xf numFmtId="0" fontId="12" fillId="0" borderId="32" xfId="0" applyFont="1" applyBorder="1" applyAlignment="1" applyProtection="1">
      <alignment horizontal="center" vertical="center" textRotation="255" shrinkToFi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textRotation="255" shrinkToFit="1"/>
      <protection locked="0"/>
    </xf>
    <xf numFmtId="0" fontId="4" fillId="0" borderId="39" xfId="0" applyFont="1" applyBorder="1" applyAlignment="1" applyProtection="1">
      <alignment horizontal="center" vertical="center" textRotation="255" shrinkToFit="1"/>
      <protection locked="0"/>
    </xf>
    <xf numFmtId="0" fontId="4" fillId="0" borderId="30" xfId="0" applyFont="1" applyBorder="1" applyAlignment="1" applyProtection="1">
      <alignment horizontal="center" vertical="center" textRotation="255" shrinkToFit="1"/>
      <protection locked="0"/>
    </xf>
    <xf numFmtId="0" fontId="4" fillId="0" borderId="32" xfId="0" applyFont="1" applyBorder="1" applyAlignment="1" applyProtection="1">
      <alignment horizontal="center" vertical="center" textRotation="255" shrinkToFit="1"/>
      <protection locked="0"/>
    </xf>
    <xf numFmtId="0" fontId="10" fillId="0" borderId="33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5" fillId="0" borderId="87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87" xfId="0" applyFont="1" applyBorder="1" applyAlignment="1" applyProtection="1">
      <alignment horizontal="center" vertical="center" shrinkToFit="1"/>
      <protection locked="0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5" fillId="0" borderId="62" xfId="0" applyFont="1" applyBorder="1" applyAlignment="1" applyProtection="1">
      <alignment horizontal="center" vertical="center" shrinkToFit="1"/>
      <protection locked="0"/>
    </xf>
    <xf numFmtId="0" fontId="11" fillId="0" borderId="60" xfId="0" applyFont="1" applyBorder="1" applyAlignment="1" applyProtection="1">
      <alignment horizontal="center" vertical="center" shrinkToFit="1"/>
      <protection locked="0"/>
    </xf>
    <xf numFmtId="0" fontId="11" fillId="0" borderId="59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wrapText="1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86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178" fontId="5" fillId="0" borderId="15" xfId="0" applyNumberFormat="1" applyFont="1" applyBorder="1" applyAlignment="1" applyProtection="1">
      <alignment horizontal="center" vertical="center" shrinkToFit="1"/>
      <protection locked="0"/>
    </xf>
    <xf numFmtId="177" fontId="5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 wrapText="1" shrinkToFit="1"/>
      <protection locked="0"/>
    </xf>
    <xf numFmtId="0" fontId="7" fillId="0" borderId="38" xfId="0" applyFont="1" applyBorder="1" applyAlignment="1" applyProtection="1">
      <alignment horizontal="center" vertical="center" wrapText="1" shrinkToFit="1"/>
      <protection locked="0"/>
    </xf>
    <xf numFmtId="0" fontId="7" fillId="0" borderId="3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32" xfId="0" applyFont="1" applyBorder="1" applyAlignment="1" applyProtection="1">
      <alignment horizontal="center" vertical="center" wrapText="1" shrinkToFit="1"/>
      <protection locked="0"/>
    </xf>
    <xf numFmtId="0" fontId="13" fillId="0" borderId="38" xfId="0" applyFont="1" applyBorder="1" applyAlignment="1" applyProtection="1">
      <alignment horizontal="center" vertical="center" wrapText="1" shrinkToFit="1"/>
      <protection locked="0"/>
    </xf>
    <xf numFmtId="0" fontId="13" fillId="0" borderId="10" xfId="0" applyFont="1" applyBorder="1" applyAlignment="1" applyProtection="1">
      <alignment horizontal="center" vertical="center" wrapText="1" shrinkToFit="1"/>
      <protection locked="0"/>
    </xf>
    <xf numFmtId="0" fontId="6" fillId="0" borderId="40" xfId="0" applyFont="1" applyBorder="1" applyAlignment="1" applyProtection="1">
      <alignment horizontal="center" vertical="center" wrapText="1" shrinkToFit="1"/>
      <protection locked="0"/>
    </xf>
    <xf numFmtId="0" fontId="6" fillId="0" borderId="41" xfId="0" applyFont="1" applyBorder="1" applyAlignment="1" applyProtection="1">
      <alignment horizontal="center" vertical="center" wrapText="1" shrinkToFit="1"/>
      <protection locked="0"/>
    </xf>
    <xf numFmtId="0" fontId="6" fillId="0" borderId="83" xfId="0" applyFont="1" applyBorder="1" applyAlignment="1" applyProtection="1">
      <alignment horizontal="center" vertical="center" wrapText="1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47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center" vertical="center" shrinkToFit="1"/>
      <protection locked="0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67" xfId="0" applyFont="1" applyBorder="1" applyAlignment="1">
      <alignment horizontal="center" vertical="center" textRotation="255" shrinkToFit="1"/>
    </xf>
    <xf numFmtId="0" fontId="7" fillId="0" borderId="72" xfId="0" applyFont="1" applyBorder="1" applyAlignment="1">
      <alignment horizontal="center" vertical="center" textRotation="255" shrinkToFit="1"/>
    </xf>
    <xf numFmtId="0" fontId="5" fillId="0" borderId="6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textRotation="255" shrinkToFit="1"/>
    </xf>
    <xf numFmtId="0" fontId="5" fillId="0" borderId="72" xfId="0" applyFont="1" applyBorder="1" applyAlignment="1">
      <alignment horizontal="center" vertical="center" textRotation="255" shrinkToFit="1"/>
    </xf>
    <xf numFmtId="0" fontId="5" fillId="0" borderId="64" xfId="0" applyFont="1" applyBorder="1" applyAlignment="1">
      <alignment horizontal="center" vertical="center" textRotation="255" shrinkToFit="1"/>
    </xf>
    <xf numFmtId="0" fontId="5" fillId="0" borderId="69" xfId="0" applyFont="1" applyBorder="1" applyAlignment="1">
      <alignment horizontal="center" vertical="center" textRotation="255" shrinkToFit="1"/>
    </xf>
    <xf numFmtId="0" fontId="7" fillId="0" borderId="64" xfId="0" applyFont="1" applyBorder="1" applyAlignment="1">
      <alignment horizontal="center" vertical="center" textRotation="255" shrinkToFit="1"/>
    </xf>
    <xf numFmtId="0" fontId="7" fillId="0" borderId="69" xfId="0" applyFont="1" applyBorder="1" applyAlignment="1">
      <alignment horizontal="center" vertical="center" textRotation="255" shrinkToFit="1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04d81e69c07628/&#33538;&#22827;/&#21335;&#21306;&#37326;&#29699;&#21332;&#20250;/&#24066;&#22823;&#20250;/&#24066;&#22823;&#20250;&#21442;&#21152;&#30003;&#36796;&#26360;(&#26085;&#25582;).xlsx" TargetMode="External"/><Relationship Id="rId1" Type="http://schemas.openxmlformats.org/officeDocument/2006/relationships/externalLinkPath" Target="/8304d81e69c07628/&#33538;&#22827;/&#21335;&#21306;&#37326;&#29699;&#21332;&#20250;/&#24066;&#22823;&#20250;/&#24066;&#22823;&#20250;&#21442;&#21152;&#30003;&#36796;&#26360;(&#26085;&#2558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市大会"/>
      <sheetName val="大会名等"/>
      <sheetName val="Sheet2"/>
      <sheetName val="構成員情報"/>
      <sheetName val="ＤＬシート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FE54-88CB-4AB5-954C-5DD14707F7A3}">
  <dimension ref="A1:AP53"/>
  <sheetViews>
    <sheetView zoomScaleNormal="100" zoomScaleSheetLayoutView="100" workbookViewId="0">
      <selection activeCell="V24" sqref="V24:Z24"/>
    </sheetView>
  </sheetViews>
  <sheetFormatPr defaultColWidth="9" defaultRowHeight="18" x14ac:dyDescent="0.2"/>
  <cols>
    <col min="1" max="1" width="5.109375" style="17" customWidth="1"/>
    <col min="2" max="2" width="2.77734375" style="17" customWidth="1"/>
    <col min="3" max="3" width="2" style="17" customWidth="1"/>
    <col min="4" max="4" width="3.21875" style="17" customWidth="1"/>
    <col min="5" max="5" width="3.109375" style="17" customWidth="1"/>
    <col min="6" max="6" width="3.77734375" style="17" customWidth="1"/>
    <col min="7" max="7" width="2.6640625" style="17" customWidth="1"/>
    <col min="8" max="8" width="4.21875" style="17" customWidth="1"/>
    <col min="9" max="10" width="2.33203125" style="17" customWidth="1"/>
    <col min="11" max="11" width="2.6640625" style="17" customWidth="1"/>
    <col min="12" max="12" width="2.33203125" style="17" customWidth="1"/>
    <col min="13" max="13" width="2.88671875" style="17" customWidth="1"/>
    <col min="14" max="19" width="2.33203125" style="17" customWidth="1"/>
    <col min="20" max="24" width="2.109375" style="17" customWidth="1"/>
    <col min="25" max="26" width="2" style="17" customWidth="1"/>
    <col min="27" max="28" width="2.33203125" style="17" customWidth="1"/>
    <col min="29" max="34" width="2.109375" style="17" customWidth="1"/>
    <col min="35" max="36" width="3.77734375" style="17" customWidth="1"/>
    <col min="37" max="37" width="3.6640625" style="17" customWidth="1"/>
    <col min="38" max="38" width="3.44140625" style="17" customWidth="1"/>
    <col min="39" max="39" width="6.109375" style="17" customWidth="1"/>
    <col min="40" max="40" width="3.44140625" style="17" customWidth="1"/>
    <col min="41" max="41" width="2.6640625" style="17" customWidth="1"/>
    <col min="42" max="42" width="9.44140625" style="17" bestFit="1" customWidth="1"/>
    <col min="43" max="16384" width="9" style="17"/>
  </cols>
  <sheetData>
    <row r="1" spans="1:42" s="13" customFormat="1" ht="24" customHeight="1" x14ac:dyDescent="0.2">
      <c r="D1" s="186" t="str">
        <f ca="1">CONCATENATE(TEXT(TODAY(),"gggg"),"  ",DBCS(TEXT(TODAY(),"e")))</f>
        <v>令和  ８</v>
      </c>
      <c r="E1" s="186"/>
      <c r="F1" s="186"/>
      <c r="G1" s="186"/>
      <c r="H1" s="186"/>
      <c r="I1" s="186" t="s">
        <v>26</v>
      </c>
      <c r="J1" s="186"/>
      <c r="K1" s="186"/>
      <c r="M1" s="187" t="s">
        <v>118</v>
      </c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</row>
    <row r="2" spans="1:42" ht="23.4" customHeight="1" thickBot="1" x14ac:dyDescent="0.25">
      <c r="A2" s="14" t="s">
        <v>59</v>
      </c>
      <c r="B2" s="188" t="s">
        <v>60</v>
      </c>
      <c r="C2" s="188"/>
      <c r="D2" s="188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5" t="s">
        <v>68</v>
      </c>
      <c r="AO2" s="16"/>
    </row>
    <row r="3" spans="1:42" ht="21" customHeight="1" x14ac:dyDescent="0.2">
      <c r="A3" s="190" t="s">
        <v>46</v>
      </c>
      <c r="B3" s="191"/>
      <c r="C3" s="192"/>
      <c r="D3" s="196"/>
      <c r="E3" s="197"/>
      <c r="F3" s="197"/>
      <c r="G3" s="197"/>
      <c r="H3" s="200" t="s">
        <v>119</v>
      </c>
      <c r="I3" s="201"/>
      <c r="J3" s="202"/>
      <c r="K3" s="206" t="str">
        <f>IF(構成員情報!$H$2=0,"",構成員情報!$H$2)</f>
        <v/>
      </c>
      <c r="L3" s="206"/>
      <c r="M3" s="206"/>
      <c r="N3" s="206"/>
      <c r="O3" s="206"/>
      <c r="P3" s="208" t="s">
        <v>70</v>
      </c>
      <c r="Q3" s="209"/>
      <c r="R3" s="209"/>
      <c r="S3" s="210"/>
      <c r="T3" s="208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10"/>
      <c r="AK3" s="216" t="s">
        <v>120</v>
      </c>
      <c r="AL3" s="217" t="s">
        <v>120</v>
      </c>
      <c r="AM3" s="220"/>
      <c r="AN3" s="221"/>
      <c r="AO3" s="18"/>
    </row>
    <row r="4" spans="1:42" ht="22.2" customHeight="1" x14ac:dyDescent="0.2">
      <c r="A4" s="193"/>
      <c r="B4" s="194"/>
      <c r="C4" s="195"/>
      <c r="D4" s="198"/>
      <c r="E4" s="199"/>
      <c r="F4" s="199"/>
      <c r="G4" s="199"/>
      <c r="H4" s="203"/>
      <c r="I4" s="204"/>
      <c r="J4" s="205"/>
      <c r="K4" s="207"/>
      <c r="L4" s="207"/>
      <c r="M4" s="207"/>
      <c r="N4" s="207"/>
      <c r="O4" s="207"/>
      <c r="P4" s="224" t="s">
        <v>69</v>
      </c>
      <c r="Q4" s="225"/>
      <c r="R4" s="225"/>
      <c r="S4" s="226"/>
      <c r="T4" s="227" t="str">
        <f>IF(構成員情報!$C$2=0,"",構成員情報!$C$2)</f>
        <v/>
      </c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9"/>
      <c r="AK4" s="218" t="s">
        <v>120</v>
      </c>
      <c r="AL4" s="219" t="s">
        <v>120</v>
      </c>
      <c r="AM4" s="222"/>
      <c r="AN4" s="223"/>
      <c r="AO4" s="18"/>
    </row>
    <row r="5" spans="1:42" ht="17.25" customHeight="1" x14ac:dyDescent="0.2">
      <c r="A5" s="117" t="s">
        <v>121</v>
      </c>
      <c r="B5" s="118" t="s">
        <v>122</v>
      </c>
      <c r="C5" s="119" t="s">
        <v>122</v>
      </c>
      <c r="D5" s="122"/>
      <c r="E5" s="123"/>
      <c r="F5" s="123"/>
      <c r="G5" s="123"/>
      <c r="H5" s="124"/>
      <c r="I5" s="178" t="s">
        <v>123</v>
      </c>
      <c r="J5" s="179"/>
      <c r="K5" s="179"/>
      <c r="L5" s="179"/>
      <c r="M5" s="180"/>
      <c r="N5" s="19" t="s">
        <v>65</v>
      </c>
      <c r="O5" s="184"/>
      <c r="P5" s="184"/>
      <c r="Q5" s="184"/>
      <c r="R5" s="184"/>
      <c r="S5" s="19" t="s">
        <v>66</v>
      </c>
      <c r="T5" s="185"/>
      <c r="U5" s="185"/>
      <c r="V5" s="185"/>
      <c r="W5" s="185"/>
      <c r="X5" s="185"/>
      <c r="Y5" s="185"/>
      <c r="Z5" s="160"/>
      <c r="AA5" s="160"/>
      <c r="AB5" s="160"/>
      <c r="AC5" s="160"/>
      <c r="AD5" s="161"/>
      <c r="AE5" s="159" t="s">
        <v>41</v>
      </c>
      <c r="AF5" s="160"/>
      <c r="AG5" s="160"/>
      <c r="AH5" s="161"/>
      <c r="AI5" s="162"/>
      <c r="AJ5" s="162"/>
      <c r="AK5" s="162"/>
      <c r="AL5" s="162"/>
      <c r="AM5" s="162"/>
      <c r="AN5" s="163"/>
    </row>
    <row r="6" spans="1:42" ht="17.25" customHeight="1" x14ac:dyDescent="0.2">
      <c r="A6" s="120" t="s">
        <v>122</v>
      </c>
      <c r="B6" s="74" t="s">
        <v>122</v>
      </c>
      <c r="C6" s="121" t="s">
        <v>122</v>
      </c>
      <c r="D6" s="125"/>
      <c r="E6" s="126"/>
      <c r="F6" s="126"/>
      <c r="G6" s="126"/>
      <c r="H6" s="127"/>
      <c r="I6" s="181"/>
      <c r="J6" s="182"/>
      <c r="K6" s="182"/>
      <c r="L6" s="182"/>
      <c r="M6" s="183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2" t="s">
        <v>42</v>
      </c>
      <c r="AF6" s="211"/>
      <c r="AG6" s="211"/>
      <c r="AH6" s="213"/>
      <c r="AI6" s="214"/>
      <c r="AJ6" s="214"/>
      <c r="AK6" s="214"/>
      <c r="AL6" s="214"/>
      <c r="AM6" s="214"/>
      <c r="AN6" s="215"/>
    </row>
    <row r="7" spans="1:42" ht="15" customHeight="1" x14ac:dyDescent="0.2">
      <c r="A7" s="172" t="s">
        <v>124</v>
      </c>
      <c r="B7" s="173"/>
      <c r="C7" s="174"/>
      <c r="D7" s="122" t="str">
        <f>IFERROR(CONCATENATE((VLOOKUP(30,構成員情報!$O$5:$Z$104,4,FALSE)),"　",(VLOOKUP(30,構成員情報!$O$5:$Z$104,5,FALSE))),"")</f>
        <v/>
      </c>
      <c r="E7" s="123"/>
      <c r="F7" s="123"/>
      <c r="G7" s="123"/>
      <c r="H7" s="124"/>
      <c r="I7" s="155" t="s">
        <v>78</v>
      </c>
      <c r="J7" s="118"/>
      <c r="K7" s="118" t="str">
        <f>IFERROR(VLOOKUP(30,構成員情報!$O$5:$Z$104,9,FALSE),"")</f>
        <v/>
      </c>
      <c r="L7" s="118"/>
      <c r="M7" s="119" t="s">
        <v>125</v>
      </c>
      <c r="N7" s="122" t="s">
        <v>33</v>
      </c>
      <c r="O7" s="124"/>
      <c r="P7" s="123" t="str">
        <f>IFERROR(VLOOKUP(30,構成員情報!$O$5:$Z$104,8,FALSE),"")</f>
        <v/>
      </c>
      <c r="Q7" s="123"/>
      <c r="R7" s="123"/>
      <c r="S7" s="112" t="s">
        <v>126</v>
      </c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4"/>
    </row>
    <row r="8" spans="1:42" ht="15" customHeight="1" x14ac:dyDescent="0.2">
      <c r="A8" s="175"/>
      <c r="B8" s="176"/>
      <c r="C8" s="177"/>
      <c r="D8" s="125"/>
      <c r="E8" s="126"/>
      <c r="F8" s="126"/>
      <c r="G8" s="126"/>
      <c r="H8" s="127"/>
      <c r="I8" s="73"/>
      <c r="J8" s="74"/>
      <c r="K8" s="74"/>
      <c r="L8" s="74"/>
      <c r="M8" s="121"/>
      <c r="N8" s="125"/>
      <c r="O8" s="127"/>
      <c r="P8" s="126"/>
      <c r="Q8" s="126"/>
      <c r="R8" s="126"/>
      <c r="S8" s="169" t="s">
        <v>127</v>
      </c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 t="s">
        <v>128</v>
      </c>
      <c r="AF8" s="170"/>
      <c r="AG8" s="170"/>
      <c r="AH8" s="170"/>
      <c r="AI8" s="170"/>
      <c r="AJ8" s="170"/>
      <c r="AK8" s="170"/>
      <c r="AL8" s="170"/>
      <c r="AM8" s="170"/>
      <c r="AN8" s="171"/>
    </row>
    <row r="9" spans="1:42" ht="16.8" customHeight="1" x14ac:dyDescent="0.2">
      <c r="A9" s="146" t="s">
        <v>129</v>
      </c>
      <c r="B9" s="147"/>
      <c r="C9" s="148"/>
      <c r="D9" s="122"/>
      <c r="E9" s="123"/>
      <c r="F9" s="123"/>
      <c r="G9" s="123"/>
      <c r="H9" s="124"/>
      <c r="I9" s="155" t="s">
        <v>67</v>
      </c>
      <c r="J9" s="118"/>
      <c r="K9" s="118"/>
      <c r="L9" s="118"/>
      <c r="M9" s="119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59" t="s">
        <v>41</v>
      </c>
      <c r="AF9" s="160"/>
      <c r="AG9" s="160"/>
      <c r="AH9" s="161"/>
      <c r="AI9" s="162"/>
      <c r="AJ9" s="162"/>
      <c r="AK9" s="162"/>
      <c r="AL9" s="162"/>
      <c r="AM9" s="162"/>
      <c r="AN9" s="163"/>
    </row>
    <row r="10" spans="1:42" ht="16.8" customHeight="1" thickBot="1" x14ac:dyDescent="0.25">
      <c r="A10" s="149"/>
      <c r="B10" s="150"/>
      <c r="C10" s="151"/>
      <c r="D10" s="152"/>
      <c r="E10" s="153"/>
      <c r="F10" s="153"/>
      <c r="G10" s="153"/>
      <c r="H10" s="154"/>
      <c r="I10" s="156"/>
      <c r="J10" s="157"/>
      <c r="K10" s="157"/>
      <c r="L10" s="157"/>
      <c r="M10" s="158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64" t="s">
        <v>42</v>
      </c>
      <c r="AF10" s="165"/>
      <c r="AG10" s="165"/>
      <c r="AH10" s="166"/>
      <c r="AI10" s="167"/>
      <c r="AJ10" s="167"/>
      <c r="AK10" s="167"/>
      <c r="AL10" s="167"/>
      <c r="AM10" s="167"/>
      <c r="AN10" s="168"/>
    </row>
    <row r="11" spans="1:42" ht="26.4" customHeight="1" x14ac:dyDescent="0.55000000000000004">
      <c r="A11" s="133" t="s">
        <v>45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5"/>
      <c r="AL11" s="135"/>
      <c r="AM11" s="135"/>
      <c r="AN11" s="135"/>
    </row>
    <row r="12" spans="1:42" ht="3.75" customHeight="1" thickBot="1" x14ac:dyDescent="0.7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</row>
    <row r="13" spans="1:42" ht="18" customHeight="1" x14ac:dyDescent="0.2">
      <c r="A13" s="136" t="s">
        <v>1</v>
      </c>
      <c r="B13" s="138" t="s">
        <v>0</v>
      </c>
      <c r="C13" s="138"/>
      <c r="D13" s="140" t="s">
        <v>34</v>
      </c>
      <c r="E13" s="140"/>
      <c r="F13" s="71" t="s">
        <v>167</v>
      </c>
      <c r="G13" s="72"/>
      <c r="H13" s="141"/>
      <c r="I13" s="140" t="s">
        <v>24</v>
      </c>
      <c r="J13" s="140"/>
      <c r="K13" s="140"/>
      <c r="L13" s="140"/>
      <c r="M13" s="140"/>
      <c r="N13" s="140"/>
      <c r="O13" s="140"/>
      <c r="P13" s="140"/>
      <c r="Q13" s="140" t="s">
        <v>37</v>
      </c>
      <c r="R13" s="140"/>
      <c r="S13" s="140"/>
      <c r="T13" s="140"/>
      <c r="U13" s="140"/>
      <c r="V13" s="140"/>
      <c r="W13" s="140"/>
      <c r="X13" s="140"/>
      <c r="Y13" s="140"/>
      <c r="Z13" s="140"/>
      <c r="AA13" s="140" t="s">
        <v>33</v>
      </c>
      <c r="AB13" s="140"/>
      <c r="AC13" s="142" t="s">
        <v>25</v>
      </c>
      <c r="AD13" s="143"/>
      <c r="AE13" s="128" t="s">
        <v>63</v>
      </c>
      <c r="AF13" s="129"/>
      <c r="AG13" s="128" t="s">
        <v>64</v>
      </c>
      <c r="AH13" s="129"/>
      <c r="AI13" s="71" t="s">
        <v>130</v>
      </c>
      <c r="AJ13" s="72"/>
      <c r="AK13" s="72"/>
      <c r="AL13" s="72"/>
      <c r="AM13" s="72" t="s">
        <v>166</v>
      </c>
      <c r="AN13" s="75"/>
    </row>
    <row r="14" spans="1:42" x14ac:dyDescent="0.2">
      <c r="A14" s="137"/>
      <c r="B14" s="139"/>
      <c r="C14" s="139"/>
      <c r="D14" s="132"/>
      <c r="E14" s="132"/>
      <c r="F14" s="73"/>
      <c r="G14" s="74"/>
      <c r="H14" s="121"/>
      <c r="I14" s="132" t="s">
        <v>31</v>
      </c>
      <c r="J14" s="132"/>
      <c r="K14" s="132"/>
      <c r="L14" s="132"/>
      <c r="M14" s="132" t="s">
        <v>32</v>
      </c>
      <c r="N14" s="132"/>
      <c r="O14" s="132"/>
      <c r="P14" s="132"/>
      <c r="Q14" s="132" t="s">
        <v>131</v>
      </c>
      <c r="R14" s="132"/>
      <c r="S14" s="132"/>
      <c r="T14" s="132"/>
      <c r="U14" s="132"/>
      <c r="V14" s="132" t="s">
        <v>132</v>
      </c>
      <c r="W14" s="132"/>
      <c r="X14" s="132"/>
      <c r="Y14" s="132"/>
      <c r="Z14" s="132"/>
      <c r="AA14" s="132"/>
      <c r="AB14" s="132"/>
      <c r="AC14" s="144"/>
      <c r="AD14" s="145"/>
      <c r="AE14" s="130"/>
      <c r="AF14" s="131"/>
      <c r="AG14" s="130"/>
      <c r="AH14" s="131"/>
      <c r="AI14" s="73"/>
      <c r="AJ14" s="74"/>
      <c r="AK14" s="74"/>
      <c r="AL14" s="74"/>
      <c r="AM14" s="74"/>
      <c r="AN14" s="76"/>
      <c r="AP14" s="21"/>
    </row>
    <row r="15" spans="1:42" s="23" customFormat="1" x14ac:dyDescent="0.2">
      <c r="A15" s="22" t="s">
        <v>133</v>
      </c>
      <c r="B15" s="115"/>
      <c r="C15" s="115"/>
      <c r="D15" s="116" t="str">
        <f>IFERROR(IF($B15="","",VLOOKUP($B15,構成員情報!$O$5:$Z$104,2,FALSE)),"")</f>
        <v/>
      </c>
      <c r="E15" s="116"/>
      <c r="F15" s="112" t="str">
        <f>IFERROR(IF($B15="","",VLOOKUP($B15,構成員情報!$O$5:$Z$104,3,FALSE)),"－")</f>
        <v/>
      </c>
      <c r="G15" s="112"/>
      <c r="H15" s="112"/>
      <c r="I15" s="112" t="str">
        <f>IFERROR(IF($B15="","",VLOOKUP($B15,構成員情報!$O$5:$Z$104,4,FALSE)),"")</f>
        <v/>
      </c>
      <c r="J15" s="112"/>
      <c r="K15" s="112"/>
      <c r="L15" s="112"/>
      <c r="M15" s="112" t="str">
        <f>IFERROR(IF($B15="","",VLOOKUP($B15,構成員情報!$O$5:$Z$104,5,FALSE)),"")</f>
        <v/>
      </c>
      <c r="N15" s="112"/>
      <c r="O15" s="112"/>
      <c r="P15" s="112"/>
      <c r="Q15" s="112" t="str">
        <f>IFERROR(IF($B15="","",VLOOKUP($B15,構成員情報!$O$5:$Z$104,6,FALSE)),"")</f>
        <v/>
      </c>
      <c r="R15" s="112"/>
      <c r="S15" s="112"/>
      <c r="T15" s="112"/>
      <c r="U15" s="112"/>
      <c r="V15" s="112" t="str">
        <f>IFERROR(IF($B15="","",VLOOKUP($B15,構成員情報!$O$5:$Z$104,7,FALSE)),"")</f>
        <v/>
      </c>
      <c r="W15" s="112"/>
      <c r="X15" s="112"/>
      <c r="Y15" s="112"/>
      <c r="Z15" s="112"/>
      <c r="AA15" s="112" t="str">
        <f>IFERROR(IF($B15="","",VLOOKUP($B15,構成員情報!$O$5:$Z$104,8,FALSE)),"")</f>
        <v/>
      </c>
      <c r="AB15" s="112"/>
      <c r="AC15" s="112" t="str">
        <f>IFERROR(IF($B15="","",VLOOKUP($B15,構成員情報!$O$5:$Z$104,9,FALSE)),"")</f>
        <v/>
      </c>
      <c r="AD15" s="112"/>
      <c r="AE15" s="112" t="str">
        <f>IFERROR(IF($B15="","",VLOOKUP($B15,構成員情報!$O$5:$Z$104,10,FALSE)),"")</f>
        <v/>
      </c>
      <c r="AF15" s="112"/>
      <c r="AG15" s="113" t="str">
        <f>IFERROR(IF($B15="","",VLOOKUP($B15,構成員情報!$O$5:$Z$104,11,FALSE)),"")</f>
        <v/>
      </c>
      <c r="AH15" s="113"/>
      <c r="AI15" s="112" t="str">
        <f>IF($AM$13="表示する",IFERROR(IF($B15="","",VLOOKUP($B15,構成員情報!$O$5:$Z$104,12,FALSE)),""),"")</f>
        <v/>
      </c>
      <c r="AJ15" s="112"/>
      <c r="AK15" s="112" t="str">
        <f>IF($B15="","",VLOOKUP($B15,構成員情報!$B$5:$L$44,8,FALSE))</f>
        <v/>
      </c>
      <c r="AL15" s="112"/>
      <c r="AM15" s="112" t="str">
        <f>IF($B15="","",VLOOKUP($B15,構成員情報!$B$5:$L$44,8,FALSE))</f>
        <v/>
      </c>
      <c r="AN15" s="114"/>
    </row>
    <row r="16" spans="1:42" s="23" customFormat="1" ht="18" customHeight="1" x14ac:dyDescent="0.2">
      <c r="A16" s="24" t="s">
        <v>134</v>
      </c>
      <c r="B16" s="111"/>
      <c r="C16" s="111"/>
      <c r="D16" s="108" t="str">
        <f>IFERROR(IF($B16="","",VLOOKUP($B16,構成員情報!$O$5:$Z$104,2,FALSE)),"")</f>
        <v/>
      </c>
      <c r="E16" s="108"/>
      <c r="F16" s="108" t="str">
        <f>IFERROR(IF($B16="","",VLOOKUP($B16,構成員情報!$O$5:$Z$104,3,FALSE)),"－")</f>
        <v/>
      </c>
      <c r="G16" s="108"/>
      <c r="H16" s="108"/>
      <c r="I16" s="108" t="str">
        <f>IFERROR(IF($B16="","",VLOOKUP($B16,構成員情報!$O$5:$Z$104,4,FALSE)),"")</f>
        <v/>
      </c>
      <c r="J16" s="108"/>
      <c r="K16" s="108"/>
      <c r="L16" s="108"/>
      <c r="M16" s="108" t="str">
        <f>IFERROR(IF($B16="","",VLOOKUP($B16,構成員情報!$O$5:$Z$104,5,FALSE)),"")</f>
        <v/>
      </c>
      <c r="N16" s="108"/>
      <c r="O16" s="108"/>
      <c r="P16" s="108"/>
      <c r="Q16" s="108" t="str">
        <f>IFERROR(IF($B16="","",VLOOKUP($B16,構成員情報!$O$5:$Z$104,6,FALSE)),"")</f>
        <v/>
      </c>
      <c r="R16" s="108"/>
      <c r="S16" s="108"/>
      <c r="T16" s="108"/>
      <c r="U16" s="108"/>
      <c r="V16" s="108" t="str">
        <f>IFERROR(IF($B16="","",VLOOKUP($B16,構成員情報!$O$5:$Z$104,7,FALSE)),"")</f>
        <v/>
      </c>
      <c r="W16" s="108"/>
      <c r="X16" s="108"/>
      <c r="Y16" s="108"/>
      <c r="Z16" s="108"/>
      <c r="AA16" s="108" t="str">
        <f>IFERROR(IF($B16="","",VLOOKUP($B16,構成員情報!$O$5:$Z$104,8,FALSE)),"")</f>
        <v/>
      </c>
      <c r="AB16" s="108"/>
      <c r="AC16" s="108" t="str">
        <f>IFERROR(IF($B16="","",VLOOKUP($B16,構成員情報!$O$5:$Z$104,9,FALSE)),"")</f>
        <v/>
      </c>
      <c r="AD16" s="108"/>
      <c r="AE16" s="108" t="str">
        <f>IFERROR(IF($B16="","",VLOOKUP($B16,構成員情報!$O$5:$Z$104,10,FALSE)),"")</f>
        <v/>
      </c>
      <c r="AF16" s="108"/>
      <c r="AG16" s="109" t="str">
        <f>IFERROR(IF($B16="","",VLOOKUP($B16,構成員情報!$O$5:$Z$104,11,FALSE)),"")</f>
        <v/>
      </c>
      <c r="AH16" s="109"/>
      <c r="AI16" s="108" t="str">
        <f>IF($AM$13="表示する",IFERROR(IF($B16="","",VLOOKUP($B16,構成員情報!$O$5:$Z$104,12,FALSE)),""),"")</f>
        <v/>
      </c>
      <c r="AJ16" s="108"/>
      <c r="AK16" s="108" t="str">
        <f>IF($B16="","",VLOOKUP($B16,構成員情報!$B$5:$L$44,8,FALSE))</f>
        <v/>
      </c>
      <c r="AL16" s="108"/>
      <c r="AM16" s="108" t="str">
        <f>IF($B16="","",VLOOKUP($B16,構成員情報!$B$5:$L$44,8,FALSE))</f>
        <v/>
      </c>
      <c r="AN16" s="110"/>
    </row>
    <row r="17" spans="1:40" s="23" customFormat="1" ht="18" customHeight="1" x14ac:dyDescent="0.2">
      <c r="A17" s="24" t="s">
        <v>3</v>
      </c>
      <c r="B17" s="108"/>
      <c r="C17" s="108"/>
      <c r="D17" s="108" t="str">
        <f>IFERROR(IF($B17="","",VLOOKUP($B17,構成員情報!$O$5:$Z$104,2,FALSE)),"")</f>
        <v/>
      </c>
      <c r="E17" s="108"/>
      <c r="F17" s="108" t="str">
        <f>IFERROR(IF($B17="","",VLOOKUP($B17,構成員情報!$O$5:$Z$104,3,FALSE)),"－")</f>
        <v/>
      </c>
      <c r="G17" s="108"/>
      <c r="H17" s="108"/>
      <c r="I17" s="108" t="str">
        <f>IFERROR(IF($B17="","",VLOOKUP($B17,構成員情報!$O$5:$Z$104,4,FALSE)),"")</f>
        <v/>
      </c>
      <c r="J17" s="108"/>
      <c r="K17" s="108"/>
      <c r="L17" s="108"/>
      <c r="M17" s="108" t="str">
        <f>IFERROR(IF($B17="","",VLOOKUP($B17,構成員情報!$O$5:$Z$104,5,FALSE)),"")</f>
        <v/>
      </c>
      <c r="N17" s="108"/>
      <c r="O17" s="108"/>
      <c r="P17" s="108"/>
      <c r="Q17" s="108" t="str">
        <f>IFERROR(IF($B17="","",VLOOKUP($B17,構成員情報!$O$5:$Z$104,6,FALSE)),"")</f>
        <v/>
      </c>
      <c r="R17" s="108"/>
      <c r="S17" s="108"/>
      <c r="T17" s="108"/>
      <c r="U17" s="108"/>
      <c r="V17" s="108" t="str">
        <f>IFERROR(IF($B17="","",VLOOKUP($B17,構成員情報!$O$5:$Z$104,7,FALSE)),"")</f>
        <v/>
      </c>
      <c r="W17" s="108"/>
      <c r="X17" s="108"/>
      <c r="Y17" s="108"/>
      <c r="Z17" s="108"/>
      <c r="AA17" s="108" t="str">
        <f>IFERROR(IF($B17="","",VLOOKUP($B17,構成員情報!$O$5:$Z$104,8,FALSE)),"")</f>
        <v/>
      </c>
      <c r="AB17" s="108"/>
      <c r="AC17" s="108" t="str">
        <f>IFERROR(IF($B17="","",VLOOKUP($B17,構成員情報!$O$5:$Z$104,9,FALSE)),"")</f>
        <v/>
      </c>
      <c r="AD17" s="108"/>
      <c r="AE17" s="108" t="str">
        <f>IFERROR(IF($B17="","",VLOOKUP($B17,構成員情報!$O$5:$Z$104,10,FALSE)),"")</f>
        <v/>
      </c>
      <c r="AF17" s="108"/>
      <c r="AG17" s="109" t="str">
        <f>IFERROR(IF($B17="","",VLOOKUP($B17,構成員情報!$O$5:$Z$104,11,FALSE)),"")</f>
        <v/>
      </c>
      <c r="AH17" s="109"/>
      <c r="AI17" s="108" t="str">
        <f>IF($AM$13="表示する",IFERROR(IF($B17="","",VLOOKUP($B17,構成員情報!$O$5:$Z$104,12,FALSE)),""),"")</f>
        <v/>
      </c>
      <c r="AJ17" s="108"/>
      <c r="AK17" s="108" t="str">
        <f>IF($B17="","",VLOOKUP($B17,構成員情報!$B$5:$L$44,8,FALSE))</f>
        <v/>
      </c>
      <c r="AL17" s="108"/>
      <c r="AM17" s="108" t="str">
        <f>IF($B17="","",VLOOKUP($B17,構成員情報!$B$5:$L$44,8,FALSE))</f>
        <v/>
      </c>
      <c r="AN17" s="110"/>
    </row>
    <row r="18" spans="1:40" s="23" customFormat="1" ht="18" customHeight="1" x14ac:dyDescent="0.2">
      <c r="A18" s="24" t="s">
        <v>4</v>
      </c>
      <c r="B18" s="108"/>
      <c r="C18" s="108"/>
      <c r="D18" s="108" t="str">
        <f>IFERROR(IF($B18="","",VLOOKUP($B18,構成員情報!$O$5:$Z$104,2,FALSE)),"")</f>
        <v/>
      </c>
      <c r="E18" s="108"/>
      <c r="F18" s="108" t="str">
        <f>IFERROR(IF($B18="","",VLOOKUP($B18,構成員情報!$O$5:$Z$104,3,FALSE)),"－")</f>
        <v/>
      </c>
      <c r="G18" s="108"/>
      <c r="H18" s="108"/>
      <c r="I18" s="108" t="str">
        <f>IFERROR(IF($B18="","",VLOOKUP($B18,構成員情報!$O$5:$Z$104,4,FALSE)),"")</f>
        <v/>
      </c>
      <c r="J18" s="108"/>
      <c r="K18" s="108"/>
      <c r="L18" s="108"/>
      <c r="M18" s="108" t="str">
        <f>IFERROR(IF($B18="","",VLOOKUP($B18,構成員情報!$O$5:$Z$104,5,FALSE)),"")</f>
        <v/>
      </c>
      <c r="N18" s="108"/>
      <c r="O18" s="108"/>
      <c r="P18" s="108"/>
      <c r="Q18" s="108" t="str">
        <f>IFERROR(IF($B18="","",VLOOKUP($B18,構成員情報!$O$5:$Z$104,6,FALSE)),"")</f>
        <v/>
      </c>
      <c r="R18" s="108"/>
      <c r="S18" s="108"/>
      <c r="T18" s="108"/>
      <c r="U18" s="108"/>
      <c r="V18" s="108" t="str">
        <f>IFERROR(IF($B18="","",VLOOKUP($B18,構成員情報!$O$5:$Z$104,7,FALSE)),"")</f>
        <v/>
      </c>
      <c r="W18" s="108"/>
      <c r="X18" s="108"/>
      <c r="Y18" s="108"/>
      <c r="Z18" s="108"/>
      <c r="AA18" s="108" t="str">
        <f>IFERROR(IF($B18="","",VLOOKUP($B18,構成員情報!$O$5:$Z$104,8,FALSE)),"")</f>
        <v/>
      </c>
      <c r="AB18" s="108"/>
      <c r="AC18" s="108" t="str">
        <f>IFERROR(IF($B18="","",VLOOKUP($B18,構成員情報!$O$5:$Z$104,9,FALSE)),"")</f>
        <v/>
      </c>
      <c r="AD18" s="108"/>
      <c r="AE18" s="108" t="str">
        <f>IFERROR(IF($B18="","",VLOOKUP($B18,構成員情報!$O$5:$Z$104,10,FALSE)),"")</f>
        <v/>
      </c>
      <c r="AF18" s="108"/>
      <c r="AG18" s="109" t="str">
        <f>IFERROR(IF($B18="","",VLOOKUP($B18,構成員情報!$O$5:$Z$104,11,FALSE)),"")</f>
        <v/>
      </c>
      <c r="AH18" s="109"/>
      <c r="AI18" s="108" t="str">
        <f>IF($AM$13="表示する",IFERROR(IF($B18="","",VLOOKUP($B18,構成員情報!$O$5:$Z$104,12,FALSE)),""),"")</f>
        <v/>
      </c>
      <c r="AJ18" s="108"/>
      <c r="AK18" s="108" t="str">
        <f>IF($B18="","",VLOOKUP($B18,構成員情報!$B$5:$L$44,8,FALSE))</f>
        <v/>
      </c>
      <c r="AL18" s="108"/>
      <c r="AM18" s="108" t="str">
        <f>IF($B18="","",VLOOKUP($B18,構成員情報!$B$5:$L$44,8,FALSE))</f>
        <v/>
      </c>
      <c r="AN18" s="110"/>
    </row>
    <row r="19" spans="1:40" s="23" customFormat="1" ht="18" customHeight="1" x14ac:dyDescent="0.2">
      <c r="A19" s="24" t="s">
        <v>5</v>
      </c>
      <c r="B19" s="108"/>
      <c r="C19" s="108"/>
      <c r="D19" s="108" t="str">
        <f>IFERROR(IF($B19="","",VLOOKUP($B19,構成員情報!$O$5:$Z$104,2,FALSE)),"")</f>
        <v/>
      </c>
      <c r="E19" s="108"/>
      <c r="F19" s="108" t="str">
        <f>IFERROR(IF($B19="","",VLOOKUP($B19,構成員情報!$O$5:$Z$104,3,FALSE)),"－")</f>
        <v/>
      </c>
      <c r="G19" s="108"/>
      <c r="H19" s="108"/>
      <c r="I19" s="108" t="str">
        <f>IFERROR(IF($B19="","",VLOOKUP($B19,構成員情報!$O$5:$Z$104,4,FALSE)),"")</f>
        <v/>
      </c>
      <c r="J19" s="108"/>
      <c r="K19" s="108"/>
      <c r="L19" s="108"/>
      <c r="M19" s="108" t="str">
        <f>IFERROR(IF($B19="","",VLOOKUP($B19,構成員情報!$O$5:$Z$104,5,FALSE)),"")</f>
        <v/>
      </c>
      <c r="N19" s="108"/>
      <c r="O19" s="108"/>
      <c r="P19" s="108"/>
      <c r="Q19" s="108" t="str">
        <f>IFERROR(IF($B19="","",VLOOKUP($B19,構成員情報!$O$5:$Z$104,6,FALSE)),"")</f>
        <v/>
      </c>
      <c r="R19" s="108"/>
      <c r="S19" s="108"/>
      <c r="T19" s="108"/>
      <c r="U19" s="108"/>
      <c r="V19" s="108" t="str">
        <f>IFERROR(IF($B19="","",VLOOKUP($B19,構成員情報!$O$5:$Z$104,7,FALSE)),"")</f>
        <v/>
      </c>
      <c r="W19" s="108"/>
      <c r="X19" s="108"/>
      <c r="Y19" s="108"/>
      <c r="Z19" s="108"/>
      <c r="AA19" s="108" t="str">
        <f>IFERROR(IF($B19="","",VLOOKUP($B19,構成員情報!$O$5:$Z$104,8,FALSE)),"")</f>
        <v/>
      </c>
      <c r="AB19" s="108"/>
      <c r="AC19" s="108" t="str">
        <f>IFERROR(IF($B19="","",VLOOKUP($B19,構成員情報!$O$5:$Z$104,9,FALSE)),"")</f>
        <v/>
      </c>
      <c r="AD19" s="108"/>
      <c r="AE19" s="108" t="str">
        <f>IFERROR(IF($B19="","",VLOOKUP($B19,構成員情報!$O$5:$Z$104,10,FALSE)),"")</f>
        <v/>
      </c>
      <c r="AF19" s="108"/>
      <c r="AG19" s="109" t="str">
        <f>IFERROR(IF($B19="","",VLOOKUP($B19,構成員情報!$O$5:$Z$104,11,FALSE)),"")</f>
        <v/>
      </c>
      <c r="AH19" s="109"/>
      <c r="AI19" s="108" t="str">
        <f>IF($AM$13="表示する",IFERROR(IF($B19="","",VLOOKUP($B19,構成員情報!$O$5:$Z$104,12,FALSE)),""),"")</f>
        <v/>
      </c>
      <c r="AJ19" s="108"/>
      <c r="AK19" s="108" t="str">
        <f>IF($B19="","",VLOOKUP($B19,構成員情報!$B$5:$L$44,8,FALSE))</f>
        <v/>
      </c>
      <c r="AL19" s="108"/>
      <c r="AM19" s="108" t="str">
        <f>IF($B19="","",VLOOKUP($B19,構成員情報!$B$5:$L$44,8,FALSE))</f>
        <v/>
      </c>
      <c r="AN19" s="110"/>
    </row>
    <row r="20" spans="1:40" s="23" customFormat="1" ht="18" customHeight="1" x14ac:dyDescent="0.2">
      <c r="A20" s="24" t="s">
        <v>6</v>
      </c>
      <c r="B20" s="108"/>
      <c r="C20" s="108"/>
      <c r="D20" s="108" t="str">
        <f>IFERROR(IF($B20="","",VLOOKUP($B20,構成員情報!$O$5:$Z$104,2,FALSE)),"")</f>
        <v/>
      </c>
      <c r="E20" s="108"/>
      <c r="F20" s="108" t="str">
        <f>IFERROR(IF($B20="","",VLOOKUP($B20,構成員情報!$O$5:$Z$104,3,FALSE)),"－")</f>
        <v/>
      </c>
      <c r="G20" s="108"/>
      <c r="H20" s="108"/>
      <c r="I20" s="108" t="str">
        <f>IFERROR(IF($B20="","",VLOOKUP($B20,構成員情報!$O$5:$Z$104,4,FALSE)),"")</f>
        <v/>
      </c>
      <c r="J20" s="108"/>
      <c r="K20" s="108"/>
      <c r="L20" s="108"/>
      <c r="M20" s="108" t="str">
        <f>IFERROR(IF($B20="","",VLOOKUP($B20,構成員情報!$O$5:$Z$104,5,FALSE)),"")</f>
        <v/>
      </c>
      <c r="N20" s="108"/>
      <c r="O20" s="108"/>
      <c r="P20" s="108"/>
      <c r="Q20" s="108" t="str">
        <f>IFERROR(IF($B20="","",VLOOKUP($B20,構成員情報!$O$5:$Z$104,6,FALSE)),"")</f>
        <v/>
      </c>
      <c r="R20" s="108"/>
      <c r="S20" s="108"/>
      <c r="T20" s="108"/>
      <c r="U20" s="108"/>
      <c r="V20" s="108" t="str">
        <f>IFERROR(IF($B20="","",VLOOKUP($B20,構成員情報!$O$5:$Z$104,7,FALSE)),"")</f>
        <v/>
      </c>
      <c r="W20" s="108"/>
      <c r="X20" s="108"/>
      <c r="Y20" s="108"/>
      <c r="Z20" s="108"/>
      <c r="AA20" s="108" t="str">
        <f>IFERROR(IF($B20="","",VLOOKUP($B20,構成員情報!$O$5:$Z$104,8,FALSE)),"")</f>
        <v/>
      </c>
      <c r="AB20" s="108"/>
      <c r="AC20" s="108" t="str">
        <f>IFERROR(IF($B20="","",VLOOKUP($B20,構成員情報!$O$5:$Z$104,9,FALSE)),"")</f>
        <v/>
      </c>
      <c r="AD20" s="108"/>
      <c r="AE20" s="108" t="str">
        <f>IFERROR(IF($B20="","",VLOOKUP($B20,構成員情報!$O$5:$Z$104,10,FALSE)),"")</f>
        <v/>
      </c>
      <c r="AF20" s="108"/>
      <c r="AG20" s="109" t="str">
        <f>IFERROR(IF($B20="","",VLOOKUP($B20,構成員情報!$O$5:$Z$104,11,FALSE)),"")</f>
        <v/>
      </c>
      <c r="AH20" s="109"/>
      <c r="AI20" s="108" t="str">
        <f>IF($AM$13="表示する",IFERROR(IF($B20="","",VLOOKUP($B20,構成員情報!$O$5:$Z$104,12,FALSE)),""),"")</f>
        <v/>
      </c>
      <c r="AJ20" s="108"/>
      <c r="AK20" s="108" t="str">
        <f>IF($B20="","",VLOOKUP($B20,構成員情報!$B$5:$L$44,8,FALSE))</f>
        <v/>
      </c>
      <c r="AL20" s="108"/>
      <c r="AM20" s="108" t="str">
        <f>IF($B20="","",VLOOKUP($B20,構成員情報!$B$5:$L$44,8,FALSE))</f>
        <v/>
      </c>
      <c r="AN20" s="110"/>
    </row>
    <row r="21" spans="1:40" s="23" customFormat="1" ht="18" customHeight="1" x14ac:dyDescent="0.2">
      <c r="A21" s="24" t="s">
        <v>7</v>
      </c>
      <c r="B21" s="108"/>
      <c r="C21" s="108"/>
      <c r="D21" s="108" t="str">
        <f>IFERROR(IF($B21="","",VLOOKUP($B21,構成員情報!$O$5:$Z$104,2,FALSE)),"")</f>
        <v/>
      </c>
      <c r="E21" s="108"/>
      <c r="F21" s="108" t="str">
        <f>IFERROR(IF($B21="","",VLOOKUP($B21,構成員情報!$O$5:$Z$104,3,FALSE)),"－")</f>
        <v/>
      </c>
      <c r="G21" s="108"/>
      <c r="H21" s="108"/>
      <c r="I21" s="108" t="str">
        <f>IFERROR(IF($B21="","",VLOOKUP($B21,構成員情報!$O$5:$Z$104,4,FALSE)),"")</f>
        <v/>
      </c>
      <c r="J21" s="108"/>
      <c r="K21" s="108"/>
      <c r="L21" s="108"/>
      <c r="M21" s="108" t="str">
        <f>IFERROR(IF($B21="","",VLOOKUP($B21,構成員情報!$O$5:$Z$104,5,FALSE)),"")</f>
        <v/>
      </c>
      <c r="N21" s="108"/>
      <c r="O21" s="108"/>
      <c r="P21" s="108"/>
      <c r="Q21" s="108" t="str">
        <f>IFERROR(IF($B21="","",VLOOKUP($B21,構成員情報!$O$5:$Z$104,6,FALSE)),"")</f>
        <v/>
      </c>
      <c r="R21" s="108"/>
      <c r="S21" s="108"/>
      <c r="T21" s="108"/>
      <c r="U21" s="108"/>
      <c r="V21" s="108" t="str">
        <f>IFERROR(IF($B21="","",VLOOKUP($B21,構成員情報!$O$5:$Z$104,7,FALSE)),"")</f>
        <v/>
      </c>
      <c r="W21" s="108"/>
      <c r="X21" s="108"/>
      <c r="Y21" s="108"/>
      <c r="Z21" s="108"/>
      <c r="AA21" s="108" t="str">
        <f>IFERROR(IF($B21="","",VLOOKUP($B21,構成員情報!$O$5:$Z$104,8,FALSE)),"")</f>
        <v/>
      </c>
      <c r="AB21" s="108"/>
      <c r="AC21" s="108" t="str">
        <f>IFERROR(IF($B21="","",VLOOKUP($B21,構成員情報!$O$5:$Z$104,9,FALSE)),"")</f>
        <v/>
      </c>
      <c r="AD21" s="108"/>
      <c r="AE21" s="108" t="str">
        <f>IFERROR(IF($B21="","",VLOOKUP($B21,構成員情報!$O$5:$Z$104,10,FALSE)),"")</f>
        <v/>
      </c>
      <c r="AF21" s="108"/>
      <c r="AG21" s="109" t="str">
        <f>IFERROR(IF($B21="","",VLOOKUP($B21,構成員情報!$O$5:$Z$104,11,FALSE)),"")</f>
        <v/>
      </c>
      <c r="AH21" s="109"/>
      <c r="AI21" s="108" t="str">
        <f>IF($AM$13="表示する",IFERROR(IF($B21="","",VLOOKUP($B21,構成員情報!$O$5:$Z$104,12,FALSE)),""),"")</f>
        <v/>
      </c>
      <c r="AJ21" s="108"/>
      <c r="AK21" s="108" t="str">
        <f>IF($B21="","",VLOOKUP($B21,構成員情報!$B$5:$L$44,8,FALSE))</f>
        <v/>
      </c>
      <c r="AL21" s="108"/>
      <c r="AM21" s="108" t="str">
        <f>IF($B21="","",VLOOKUP($B21,構成員情報!$B$5:$L$44,8,FALSE))</f>
        <v/>
      </c>
      <c r="AN21" s="110"/>
    </row>
    <row r="22" spans="1:40" s="23" customFormat="1" ht="18" customHeight="1" x14ac:dyDescent="0.2">
      <c r="A22" s="24" t="s">
        <v>8</v>
      </c>
      <c r="B22" s="108"/>
      <c r="C22" s="108"/>
      <c r="D22" s="108" t="str">
        <f>IFERROR(IF($B22="","",VLOOKUP($B22,構成員情報!$O$5:$Z$104,2,FALSE)),"")</f>
        <v/>
      </c>
      <c r="E22" s="108"/>
      <c r="F22" s="108" t="str">
        <f>IFERROR(IF($B22="","",VLOOKUP($B22,構成員情報!$O$5:$Z$104,3,FALSE)),"－")</f>
        <v/>
      </c>
      <c r="G22" s="108"/>
      <c r="H22" s="108"/>
      <c r="I22" s="108" t="str">
        <f>IFERROR(IF($B22="","",VLOOKUP($B22,構成員情報!$O$5:$Z$104,4,FALSE)),"")</f>
        <v/>
      </c>
      <c r="J22" s="108"/>
      <c r="K22" s="108"/>
      <c r="L22" s="108"/>
      <c r="M22" s="108" t="str">
        <f>IFERROR(IF($B22="","",VLOOKUP($B22,構成員情報!$O$5:$Z$104,5,FALSE)),"")</f>
        <v/>
      </c>
      <c r="N22" s="108"/>
      <c r="O22" s="108"/>
      <c r="P22" s="108"/>
      <c r="Q22" s="108" t="str">
        <f>IFERROR(IF($B22="","",VLOOKUP($B22,構成員情報!$O$5:$Z$104,6,FALSE)),"")</f>
        <v/>
      </c>
      <c r="R22" s="108"/>
      <c r="S22" s="108"/>
      <c r="T22" s="108"/>
      <c r="U22" s="108"/>
      <c r="V22" s="108" t="str">
        <f>IFERROR(IF($B22="","",VLOOKUP($B22,構成員情報!$O$5:$Z$104,7,FALSE)),"")</f>
        <v/>
      </c>
      <c r="W22" s="108"/>
      <c r="X22" s="108"/>
      <c r="Y22" s="108"/>
      <c r="Z22" s="108"/>
      <c r="AA22" s="108" t="str">
        <f>IFERROR(IF($B22="","",VLOOKUP($B22,構成員情報!$O$5:$Z$104,8,FALSE)),"")</f>
        <v/>
      </c>
      <c r="AB22" s="108"/>
      <c r="AC22" s="108" t="str">
        <f>IFERROR(IF($B22="","",VLOOKUP($B22,構成員情報!$O$5:$Z$104,9,FALSE)),"")</f>
        <v/>
      </c>
      <c r="AD22" s="108"/>
      <c r="AE22" s="108" t="str">
        <f>IFERROR(IF($B22="","",VLOOKUP($B22,構成員情報!$O$5:$Z$104,10,FALSE)),"")</f>
        <v/>
      </c>
      <c r="AF22" s="108"/>
      <c r="AG22" s="109" t="str">
        <f>IFERROR(IF($B22="","",VLOOKUP($B22,構成員情報!$O$5:$Z$104,11,FALSE)),"")</f>
        <v/>
      </c>
      <c r="AH22" s="109"/>
      <c r="AI22" s="108" t="str">
        <f>IF($AM$13="表示する",IFERROR(IF($B22="","",VLOOKUP($B22,構成員情報!$O$5:$Z$104,12,FALSE)),""),"")</f>
        <v/>
      </c>
      <c r="AJ22" s="108"/>
      <c r="AK22" s="108" t="str">
        <f>IF($B22="","",VLOOKUP($B22,構成員情報!$B$5:$L$44,8,FALSE))</f>
        <v/>
      </c>
      <c r="AL22" s="108"/>
      <c r="AM22" s="108" t="str">
        <f>IF($B22="","",VLOOKUP($B22,構成員情報!$B$5:$L$44,8,FALSE))</f>
        <v/>
      </c>
      <c r="AN22" s="110"/>
    </row>
    <row r="23" spans="1:40" s="23" customFormat="1" ht="18" customHeight="1" x14ac:dyDescent="0.2">
      <c r="A23" s="24" t="s">
        <v>9</v>
      </c>
      <c r="B23" s="108"/>
      <c r="C23" s="108"/>
      <c r="D23" s="108" t="str">
        <f>IFERROR(IF($B23="","",VLOOKUP($B23,構成員情報!$O$5:$Z$104,2,FALSE)),"")</f>
        <v/>
      </c>
      <c r="E23" s="108"/>
      <c r="F23" s="108" t="str">
        <f>IFERROR(IF($B23="","",VLOOKUP($B23,構成員情報!$O$5:$Z$104,3,FALSE)),"－")</f>
        <v/>
      </c>
      <c r="G23" s="108"/>
      <c r="H23" s="108"/>
      <c r="I23" s="108" t="str">
        <f>IFERROR(IF($B23="","",VLOOKUP($B23,構成員情報!$O$5:$Z$104,4,FALSE)),"")</f>
        <v/>
      </c>
      <c r="J23" s="108"/>
      <c r="K23" s="108"/>
      <c r="L23" s="108"/>
      <c r="M23" s="108" t="str">
        <f>IFERROR(IF($B23="","",VLOOKUP($B23,構成員情報!$O$5:$Z$104,5,FALSE)),"")</f>
        <v/>
      </c>
      <c r="N23" s="108"/>
      <c r="O23" s="108"/>
      <c r="P23" s="108"/>
      <c r="Q23" s="108" t="str">
        <f>IFERROR(IF($B23="","",VLOOKUP($B23,構成員情報!$O$5:$Z$104,6,FALSE)),"")</f>
        <v/>
      </c>
      <c r="R23" s="108"/>
      <c r="S23" s="108"/>
      <c r="T23" s="108"/>
      <c r="U23" s="108"/>
      <c r="V23" s="108" t="str">
        <f>IFERROR(IF($B23="","",VLOOKUP($B23,構成員情報!$O$5:$Z$104,7,FALSE)),"")</f>
        <v/>
      </c>
      <c r="W23" s="108"/>
      <c r="X23" s="108"/>
      <c r="Y23" s="108"/>
      <c r="Z23" s="108"/>
      <c r="AA23" s="108" t="str">
        <f>IFERROR(IF($B23="","",VLOOKUP($B23,構成員情報!$O$5:$Z$104,8,FALSE)),"")</f>
        <v/>
      </c>
      <c r="AB23" s="108"/>
      <c r="AC23" s="108" t="str">
        <f>IFERROR(IF($B23="","",VLOOKUP($B23,構成員情報!$O$5:$Z$104,9,FALSE)),"")</f>
        <v/>
      </c>
      <c r="AD23" s="108"/>
      <c r="AE23" s="108" t="str">
        <f>IFERROR(IF($B23="","",VLOOKUP($B23,構成員情報!$O$5:$Z$104,10,FALSE)),"")</f>
        <v/>
      </c>
      <c r="AF23" s="108"/>
      <c r="AG23" s="109" t="str">
        <f>IFERROR(IF($B23="","",VLOOKUP($B23,構成員情報!$O$5:$Z$104,11,FALSE)),"")</f>
        <v/>
      </c>
      <c r="AH23" s="109"/>
      <c r="AI23" s="108" t="str">
        <f>IF($AM$13="表示する",IFERROR(IF($B23="","",VLOOKUP($B23,構成員情報!$O$5:$Z$104,12,FALSE)),""),"")</f>
        <v/>
      </c>
      <c r="AJ23" s="108"/>
      <c r="AK23" s="108" t="str">
        <f>IF($B23="","",VLOOKUP($B23,構成員情報!$B$5:$L$44,8,FALSE))</f>
        <v/>
      </c>
      <c r="AL23" s="108"/>
      <c r="AM23" s="108" t="str">
        <f>IF($B23="","",VLOOKUP($B23,構成員情報!$B$5:$L$44,8,FALSE))</f>
        <v/>
      </c>
      <c r="AN23" s="110"/>
    </row>
    <row r="24" spans="1:40" s="23" customFormat="1" ht="18" customHeight="1" x14ac:dyDescent="0.2">
      <c r="A24" s="24" t="s">
        <v>2</v>
      </c>
      <c r="B24" s="108"/>
      <c r="C24" s="108"/>
      <c r="D24" s="108" t="str">
        <f>IFERROR(IF($B24="","",VLOOKUP($B24,構成員情報!$O$5:$Z$104,2,FALSE)),"")</f>
        <v/>
      </c>
      <c r="E24" s="108"/>
      <c r="F24" s="108" t="str">
        <f>IFERROR(IF($B24="","",VLOOKUP($B24,構成員情報!$O$5:$Z$104,3,FALSE)),"－")</f>
        <v/>
      </c>
      <c r="G24" s="108"/>
      <c r="H24" s="108"/>
      <c r="I24" s="108" t="str">
        <f>IFERROR(IF($B24="","",VLOOKUP($B24,構成員情報!$O$5:$Z$104,4,FALSE)),"")</f>
        <v/>
      </c>
      <c r="J24" s="108"/>
      <c r="K24" s="108"/>
      <c r="L24" s="108"/>
      <c r="M24" s="108" t="str">
        <f>IFERROR(IF($B24="","",VLOOKUP($B24,構成員情報!$O$5:$Z$104,5,FALSE)),"")</f>
        <v/>
      </c>
      <c r="N24" s="108"/>
      <c r="O24" s="108"/>
      <c r="P24" s="108"/>
      <c r="Q24" s="108" t="str">
        <f>IFERROR(IF($B24="","",VLOOKUP($B24,構成員情報!$O$5:$Z$104,6,FALSE)),"")</f>
        <v/>
      </c>
      <c r="R24" s="108"/>
      <c r="S24" s="108"/>
      <c r="T24" s="108"/>
      <c r="U24" s="108"/>
      <c r="V24" s="108" t="str">
        <f>IFERROR(IF($B24="","",VLOOKUP($B24,構成員情報!$O$5:$Z$104,7,FALSE)),"")</f>
        <v/>
      </c>
      <c r="W24" s="108"/>
      <c r="X24" s="108"/>
      <c r="Y24" s="108"/>
      <c r="Z24" s="108"/>
      <c r="AA24" s="108" t="str">
        <f>IFERROR(IF($B24="","",VLOOKUP($B24,構成員情報!$O$5:$Z$104,8,FALSE)),"")</f>
        <v/>
      </c>
      <c r="AB24" s="108"/>
      <c r="AC24" s="108" t="str">
        <f>IFERROR(IF($B24="","",VLOOKUP($B24,構成員情報!$O$5:$Z$104,9,FALSE)),"")</f>
        <v/>
      </c>
      <c r="AD24" s="108"/>
      <c r="AE24" s="108" t="str">
        <f>IFERROR(IF($B24="","",VLOOKUP($B24,構成員情報!$O$5:$Z$104,10,FALSE)),"")</f>
        <v/>
      </c>
      <c r="AF24" s="108"/>
      <c r="AG24" s="109" t="str">
        <f>IFERROR(IF($B24="","",VLOOKUP($B24,構成員情報!$O$5:$Z$104,11,FALSE)),"")</f>
        <v/>
      </c>
      <c r="AH24" s="109"/>
      <c r="AI24" s="108" t="str">
        <f>IF($AM$13="表示する",IFERROR(IF($B24="","",VLOOKUP($B24,構成員情報!$O$5:$Z$104,12,FALSE)),""),"")</f>
        <v/>
      </c>
      <c r="AJ24" s="108"/>
      <c r="AK24" s="108" t="str">
        <f>IF($B24="","",VLOOKUP($B24,構成員情報!$B$5:$L$44,8,FALSE))</f>
        <v/>
      </c>
      <c r="AL24" s="108"/>
      <c r="AM24" s="108" t="str">
        <f>IF($B24="","",VLOOKUP($B24,構成員情報!$B$5:$L$44,8,FALSE))</f>
        <v/>
      </c>
      <c r="AN24" s="110"/>
    </row>
    <row r="25" spans="1:40" s="23" customFormat="1" ht="18" customHeight="1" x14ac:dyDescent="0.2">
      <c r="A25" s="24" t="s">
        <v>10</v>
      </c>
      <c r="B25" s="108"/>
      <c r="C25" s="108"/>
      <c r="D25" s="108" t="str">
        <f>IFERROR(IF($B25="","",VLOOKUP($B25,構成員情報!$O$5:$Z$104,2,FALSE)),"")</f>
        <v/>
      </c>
      <c r="E25" s="108"/>
      <c r="F25" s="108" t="str">
        <f>IFERROR(IF($B25="","",VLOOKUP($B25,構成員情報!$O$5:$Z$104,3,FALSE)),"－")</f>
        <v/>
      </c>
      <c r="G25" s="108"/>
      <c r="H25" s="108"/>
      <c r="I25" s="108" t="str">
        <f>IFERROR(IF($B25="","",VLOOKUP($B25,構成員情報!$O$5:$Z$104,4,FALSE)),"")</f>
        <v/>
      </c>
      <c r="J25" s="108"/>
      <c r="K25" s="108"/>
      <c r="L25" s="108"/>
      <c r="M25" s="108" t="str">
        <f>IFERROR(IF($B25="","",VLOOKUP($B25,構成員情報!$O$5:$Z$104,5,FALSE)),"")</f>
        <v/>
      </c>
      <c r="N25" s="108"/>
      <c r="O25" s="108"/>
      <c r="P25" s="108"/>
      <c r="Q25" s="108" t="str">
        <f>IFERROR(IF($B25="","",VLOOKUP($B25,構成員情報!$O$5:$Z$104,6,FALSE)),"")</f>
        <v/>
      </c>
      <c r="R25" s="108"/>
      <c r="S25" s="108"/>
      <c r="T25" s="108"/>
      <c r="U25" s="108"/>
      <c r="V25" s="108" t="str">
        <f>IFERROR(IF($B25="","",VLOOKUP($B25,構成員情報!$O$5:$Z$104,7,FALSE)),"")</f>
        <v/>
      </c>
      <c r="W25" s="108"/>
      <c r="X25" s="108"/>
      <c r="Y25" s="108"/>
      <c r="Z25" s="108"/>
      <c r="AA25" s="108" t="str">
        <f>IFERROR(IF($B25="","",VLOOKUP($B25,構成員情報!$O$5:$Z$104,8,FALSE)),"")</f>
        <v/>
      </c>
      <c r="AB25" s="108"/>
      <c r="AC25" s="108" t="str">
        <f>IFERROR(IF($B25="","",VLOOKUP($B25,構成員情報!$O$5:$Z$104,9,FALSE)),"")</f>
        <v/>
      </c>
      <c r="AD25" s="108"/>
      <c r="AE25" s="108" t="str">
        <f>IFERROR(IF($B25="","",VLOOKUP($B25,構成員情報!$O$5:$Z$104,10,FALSE)),"")</f>
        <v/>
      </c>
      <c r="AF25" s="108"/>
      <c r="AG25" s="109" t="str">
        <f>IFERROR(IF($B25="","",VLOOKUP($B25,構成員情報!$O$5:$Z$104,11,FALSE)),"")</f>
        <v/>
      </c>
      <c r="AH25" s="109"/>
      <c r="AI25" s="108" t="str">
        <f>IF($AM$13="表示する",IFERROR(IF($B25="","",VLOOKUP($B25,構成員情報!$O$5:$Z$104,12,FALSE)),""),"")</f>
        <v/>
      </c>
      <c r="AJ25" s="108"/>
      <c r="AK25" s="108" t="str">
        <f>IF($B25="","",VLOOKUP($B25,構成員情報!$B$5:$L$44,8,FALSE))</f>
        <v/>
      </c>
      <c r="AL25" s="108"/>
      <c r="AM25" s="108" t="str">
        <f>IF($B25="","",VLOOKUP($B25,構成員情報!$B$5:$L$44,8,FALSE))</f>
        <v/>
      </c>
      <c r="AN25" s="110"/>
    </row>
    <row r="26" spans="1:40" s="23" customFormat="1" ht="18" customHeight="1" x14ac:dyDescent="0.2">
      <c r="A26" s="24" t="s">
        <v>11</v>
      </c>
      <c r="B26" s="108"/>
      <c r="C26" s="108"/>
      <c r="D26" s="108" t="str">
        <f>IFERROR(IF($B26="","",VLOOKUP($B26,構成員情報!$O$5:$Z$104,2,FALSE)),"")</f>
        <v/>
      </c>
      <c r="E26" s="108"/>
      <c r="F26" s="108" t="str">
        <f>IFERROR(IF($B26="","",VLOOKUP($B26,構成員情報!$O$5:$Z$104,3,FALSE)),"－")</f>
        <v/>
      </c>
      <c r="G26" s="108"/>
      <c r="H26" s="108"/>
      <c r="I26" s="108" t="str">
        <f>IFERROR(IF($B26="","",VLOOKUP($B26,構成員情報!$O$5:$Z$104,4,FALSE)),"")</f>
        <v/>
      </c>
      <c r="J26" s="108"/>
      <c r="K26" s="108"/>
      <c r="L26" s="108"/>
      <c r="M26" s="108" t="str">
        <f>IFERROR(IF($B26="","",VLOOKUP($B26,構成員情報!$O$5:$Z$104,5,FALSE)),"")</f>
        <v/>
      </c>
      <c r="N26" s="108"/>
      <c r="O26" s="108"/>
      <c r="P26" s="108"/>
      <c r="Q26" s="108" t="str">
        <f>IFERROR(IF($B26="","",VLOOKUP($B26,構成員情報!$O$5:$Z$104,6,FALSE)),"")</f>
        <v/>
      </c>
      <c r="R26" s="108"/>
      <c r="S26" s="108"/>
      <c r="T26" s="108"/>
      <c r="U26" s="108"/>
      <c r="V26" s="108" t="str">
        <f>IFERROR(IF($B26="","",VLOOKUP($B26,構成員情報!$O$5:$Z$104,7,FALSE)),"")</f>
        <v/>
      </c>
      <c r="W26" s="108"/>
      <c r="X26" s="108"/>
      <c r="Y26" s="108"/>
      <c r="Z26" s="108"/>
      <c r="AA26" s="108" t="str">
        <f>IFERROR(IF($B26="","",VLOOKUP($B26,構成員情報!$O$5:$Z$104,8,FALSE)),"")</f>
        <v/>
      </c>
      <c r="AB26" s="108"/>
      <c r="AC26" s="108" t="str">
        <f>IFERROR(IF($B26="","",VLOOKUP($B26,構成員情報!$O$5:$Z$104,9,FALSE)),"")</f>
        <v/>
      </c>
      <c r="AD26" s="108"/>
      <c r="AE26" s="108" t="str">
        <f>IFERROR(IF($B26="","",VLOOKUP($B26,構成員情報!$O$5:$Z$104,10,FALSE)),"")</f>
        <v/>
      </c>
      <c r="AF26" s="108"/>
      <c r="AG26" s="109" t="str">
        <f>IFERROR(IF($B26="","",VLOOKUP($B26,構成員情報!$O$5:$Z$104,11,FALSE)),"")</f>
        <v/>
      </c>
      <c r="AH26" s="109"/>
      <c r="AI26" s="108" t="str">
        <f>IF($AM$13="表示する",IFERROR(IF($B26="","",VLOOKUP($B26,構成員情報!$O$5:$Z$104,12,FALSE)),""),"")</f>
        <v/>
      </c>
      <c r="AJ26" s="108"/>
      <c r="AK26" s="108" t="str">
        <f>IF($B26="","",VLOOKUP($B26,構成員情報!$B$5:$L$44,8,FALSE))</f>
        <v/>
      </c>
      <c r="AL26" s="108"/>
      <c r="AM26" s="108" t="str">
        <f>IF($B26="","",VLOOKUP($B26,構成員情報!$B$5:$L$44,8,FALSE))</f>
        <v/>
      </c>
      <c r="AN26" s="110"/>
    </row>
    <row r="27" spans="1:40" s="23" customFormat="1" ht="18" customHeight="1" x14ac:dyDescent="0.2">
      <c r="A27" s="24" t="s">
        <v>12</v>
      </c>
      <c r="B27" s="108"/>
      <c r="C27" s="108"/>
      <c r="D27" s="108" t="str">
        <f>IFERROR(IF($B27="","",VLOOKUP($B27,構成員情報!$O$5:$Z$104,2,FALSE)),"")</f>
        <v/>
      </c>
      <c r="E27" s="108"/>
      <c r="F27" s="108" t="str">
        <f>IFERROR(IF($B27="","",VLOOKUP($B27,構成員情報!$O$5:$Z$104,3,FALSE)),"－")</f>
        <v/>
      </c>
      <c r="G27" s="108"/>
      <c r="H27" s="108"/>
      <c r="I27" s="108" t="str">
        <f>IFERROR(IF($B27="","",VLOOKUP($B27,構成員情報!$O$5:$Z$104,4,FALSE)),"")</f>
        <v/>
      </c>
      <c r="J27" s="108"/>
      <c r="K27" s="108"/>
      <c r="L27" s="108"/>
      <c r="M27" s="108" t="str">
        <f>IFERROR(IF($B27="","",VLOOKUP($B27,構成員情報!$O$5:$Z$104,5,FALSE)),"")</f>
        <v/>
      </c>
      <c r="N27" s="108"/>
      <c r="O27" s="108"/>
      <c r="P27" s="108"/>
      <c r="Q27" s="108" t="str">
        <f>IFERROR(IF($B27="","",VLOOKUP($B27,構成員情報!$O$5:$Z$104,6,FALSE)),"")</f>
        <v/>
      </c>
      <c r="R27" s="108"/>
      <c r="S27" s="108"/>
      <c r="T27" s="108"/>
      <c r="U27" s="108"/>
      <c r="V27" s="108" t="str">
        <f>IFERROR(IF($B27="","",VLOOKUP($B27,構成員情報!$O$5:$Z$104,7,FALSE)),"")</f>
        <v/>
      </c>
      <c r="W27" s="108"/>
      <c r="X27" s="108"/>
      <c r="Y27" s="108"/>
      <c r="Z27" s="108"/>
      <c r="AA27" s="108" t="str">
        <f>IFERROR(IF($B27="","",VLOOKUP($B27,構成員情報!$O$5:$Z$104,8,FALSE)),"")</f>
        <v/>
      </c>
      <c r="AB27" s="108"/>
      <c r="AC27" s="108" t="str">
        <f>IFERROR(IF($B27="","",VLOOKUP($B27,構成員情報!$O$5:$Z$104,9,FALSE)),"")</f>
        <v/>
      </c>
      <c r="AD27" s="108"/>
      <c r="AE27" s="108" t="str">
        <f>IFERROR(IF($B27="","",VLOOKUP($B27,構成員情報!$O$5:$Z$104,10,FALSE)),"")</f>
        <v/>
      </c>
      <c r="AF27" s="108"/>
      <c r="AG27" s="109" t="str">
        <f>IFERROR(IF($B27="","",VLOOKUP($B27,構成員情報!$O$5:$Z$104,11,FALSE)),"")</f>
        <v/>
      </c>
      <c r="AH27" s="109"/>
      <c r="AI27" s="108" t="str">
        <f>IF($AM$13="表示する",IFERROR(IF($B27="","",VLOOKUP($B27,構成員情報!$O$5:$Z$104,12,FALSE)),""),"")</f>
        <v/>
      </c>
      <c r="AJ27" s="108"/>
      <c r="AK27" s="108" t="str">
        <f>IF($B27="","",VLOOKUP($B27,構成員情報!$B$5:$L$44,8,FALSE))</f>
        <v/>
      </c>
      <c r="AL27" s="108"/>
      <c r="AM27" s="108" t="str">
        <f>IF($B27="","",VLOOKUP($B27,構成員情報!$B$5:$L$44,8,FALSE))</f>
        <v/>
      </c>
      <c r="AN27" s="110"/>
    </row>
    <row r="28" spans="1:40" s="23" customFormat="1" ht="18" customHeight="1" x14ac:dyDescent="0.2">
      <c r="A28" s="24" t="s">
        <v>13</v>
      </c>
      <c r="B28" s="108"/>
      <c r="C28" s="108"/>
      <c r="D28" s="108" t="str">
        <f>IFERROR(IF($B28="","",VLOOKUP($B28,構成員情報!$O$5:$Z$104,2,FALSE)),"")</f>
        <v/>
      </c>
      <c r="E28" s="108"/>
      <c r="F28" s="108" t="str">
        <f>IFERROR(IF($B28="","",VLOOKUP($B28,構成員情報!$O$5:$Z$104,3,FALSE)),"－")</f>
        <v/>
      </c>
      <c r="G28" s="108"/>
      <c r="H28" s="108"/>
      <c r="I28" s="108" t="str">
        <f>IFERROR(IF($B28="","",VLOOKUP($B28,構成員情報!$O$5:$Z$104,4,FALSE)),"")</f>
        <v/>
      </c>
      <c r="J28" s="108"/>
      <c r="K28" s="108"/>
      <c r="L28" s="108"/>
      <c r="M28" s="108" t="str">
        <f>IFERROR(IF($B28="","",VLOOKUP($B28,構成員情報!$O$5:$Z$104,5,FALSE)),"")</f>
        <v/>
      </c>
      <c r="N28" s="108"/>
      <c r="O28" s="108"/>
      <c r="P28" s="108"/>
      <c r="Q28" s="108" t="str">
        <f>IFERROR(IF($B28="","",VLOOKUP($B28,構成員情報!$O$5:$Z$104,6,FALSE)),"")</f>
        <v/>
      </c>
      <c r="R28" s="108"/>
      <c r="S28" s="108"/>
      <c r="T28" s="108"/>
      <c r="U28" s="108"/>
      <c r="V28" s="108" t="str">
        <f>IFERROR(IF($B28="","",VLOOKUP($B28,構成員情報!$O$5:$Z$104,7,FALSE)),"")</f>
        <v/>
      </c>
      <c r="W28" s="108"/>
      <c r="X28" s="108"/>
      <c r="Y28" s="108"/>
      <c r="Z28" s="108"/>
      <c r="AA28" s="108" t="str">
        <f>IFERROR(IF($B28="","",VLOOKUP($B28,構成員情報!$O$5:$Z$104,8,FALSE)),"")</f>
        <v/>
      </c>
      <c r="AB28" s="108"/>
      <c r="AC28" s="108" t="str">
        <f>IFERROR(IF($B28="","",VLOOKUP($B28,構成員情報!$O$5:$Z$104,9,FALSE)),"")</f>
        <v/>
      </c>
      <c r="AD28" s="108"/>
      <c r="AE28" s="108" t="str">
        <f>IFERROR(IF($B28="","",VLOOKUP($B28,構成員情報!$O$5:$Z$104,10,FALSE)),"")</f>
        <v/>
      </c>
      <c r="AF28" s="108"/>
      <c r="AG28" s="109" t="str">
        <f>IFERROR(IF($B28="","",VLOOKUP($B28,構成員情報!$O$5:$Z$104,11,FALSE)),"")</f>
        <v/>
      </c>
      <c r="AH28" s="109"/>
      <c r="AI28" s="108" t="str">
        <f>IF($AM$13="表示する",IFERROR(IF($B28="","",VLOOKUP($B28,構成員情報!$O$5:$Z$104,12,FALSE)),""),"")</f>
        <v/>
      </c>
      <c r="AJ28" s="108"/>
      <c r="AK28" s="108" t="str">
        <f>IF($B28="","",VLOOKUP($B28,構成員情報!$B$5:$L$44,8,FALSE))</f>
        <v/>
      </c>
      <c r="AL28" s="108"/>
      <c r="AM28" s="108" t="str">
        <f>IF($B28="","",VLOOKUP($B28,構成員情報!$B$5:$L$44,8,FALSE))</f>
        <v/>
      </c>
      <c r="AN28" s="110"/>
    </row>
    <row r="29" spans="1:40" s="23" customFormat="1" ht="18" customHeight="1" x14ac:dyDescent="0.2">
      <c r="A29" s="24" t="s">
        <v>14</v>
      </c>
      <c r="B29" s="108"/>
      <c r="C29" s="108"/>
      <c r="D29" s="108" t="str">
        <f>IFERROR(IF($B29="","",VLOOKUP($B29,構成員情報!$O$5:$Z$104,2,FALSE)),"")</f>
        <v/>
      </c>
      <c r="E29" s="108"/>
      <c r="F29" s="108" t="str">
        <f>IFERROR(IF($B29="","",VLOOKUP($B29,構成員情報!$O$5:$Z$104,3,FALSE)),"－")</f>
        <v/>
      </c>
      <c r="G29" s="108"/>
      <c r="H29" s="108"/>
      <c r="I29" s="108" t="str">
        <f>IFERROR(IF($B29="","",VLOOKUP($B29,構成員情報!$O$5:$Z$104,4,FALSE)),"")</f>
        <v/>
      </c>
      <c r="J29" s="108"/>
      <c r="K29" s="108"/>
      <c r="L29" s="108"/>
      <c r="M29" s="108" t="str">
        <f>IFERROR(IF($B29="","",VLOOKUP($B29,構成員情報!$O$5:$Z$104,5,FALSE)),"")</f>
        <v/>
      </c>
      <c r="N29" s="108"/>
      <c r="O29" s="108"/>
      <c r="P29" s="108"/>
      <c r="Q29" s="108" t="str">
        <f>IFERROR(IF($B29="","",VLOOKUP($B29,構成員情報!$O$5:$Z$104,6,FALSE)),"")</f>
        <v/>
      </c>
      <c r="R29" s="108"/>
      <c r="S29" s="108"/>
      <c r="T29" s="108"/>
      <c r="U29" s="108"/>
      <c r="V29" s="108" t="str">
        <f>IFERROR(IF($B29="","",VLOOKUP($B29,構成員情報!$O$5:$Z$104,7,FALSE)),"")</f>
        <v/>
      </c>
      <c r="W29" s="108"/>
      <c r="X29" s="108"/>
      <c r="Y29" s="108"/>
      <c r="Z29" s="108"/>
      <c r="AA29" s="108" t="str">
        <f>IFERROR(IF($B29="","",VLOOKUP($B29,構成員情報!$O$5:$Z$104,8,FALSE)),"")</f>
        <v/>
      </c>
      <c r="AB29" s="108"/>
      <c r="AC29" s="108" t="str">
        <f>IFERROR(IF($B29="","",VLOOKUP($B29,構成員情報!$O$5:$Z$104,9,FALSE)),"")</f>
        <v/>
      </c>
      <c r="AD29" s="108"/>
      <c r="AE29" s="108" t="str">
        <f>IFERROR(IF($B29="","",VLOOKUP($B29,構成員情報!$O$5:$Z$104,10,FALSE)),"")</f>
        <v/>
      </c>
      <c r="AF29" s="108"/>
      <c r="AG29" s="109" t="str">
        <f>IFERROR(IF($B29="","",VLOOKUP($B29,構成員情報!$O$5:$Z$104,11,FALSE)),"")</f>
        <v/>
      </c>
      <c r="AH29" s="109"/>
      <c r="AI29" s="108" t="str">
        <f>IF($AM$13="表示する",IFERROR(IF($B29="","",VLOOKUP($B29,構成員情報!$O$5:$Z$104,12,FALSE)),""),"")</f>
        <v/>
      </c>
      <c r="AJ29" s="108"/>
      <c r="AK29" s="108" t="str">
        <f>IF($B29="","",VLOOKUP($B29,構成員情報!$B$5:$L$44,8,FALSE))</f>
        <v/>
      </c>
      <c r="AL29" s="108"/>
      <c r="AM29" s="108" t="str">
        <f>IF($B29="","",VLOOKUP($B29,構成員情報!$B$5:$L$44,8,FALSE))</f>
        <v/>
      </c>
      <c r="AN29" s="110"/>
    </row>
    <row r="30" spans="1:40" s="23" customFormat="1" x14ac:dyDescent="0.2">
      <c r="A30" s="24" t="s">
        <v>15</v>
      </c>
      <c r="B30" s="108"/>
      <c r="C30" s="108"/>
      <c r="D30" s="108" t="str">
        <f>IFERROR(IF($B30="","",VLOOKUP($B30,構成員情報!$O$5:$Z$104,2,FALSE)),"")</f>
        <v/>
      </c>
      <c r="E30" s="108"/>
      <c r="F30" s="108" t="str">
        <f>IFERROR(IF($B30="","",VLOOKUP($B30,構成員情報!$O$5:$Z$104,3,FALSE)),"－")</f>
        <v/>
      </c>
      <c r="G30" s="108"/>
      <c r="H30" s="108"/>
      <c r="I30" s="108" t="str">
        <f>IFERROR(IF($B30="","",VLOOKUP($B30,構成員情報!$O$5:$Z$104,4,FALSE)),"")</f>
        <v/>
      </c>
      <c r="J30" s="108"/>
      <c r="K30" s="108"/>
      <c r="L30" s="108"/>
      <c r="M30" s="108" t="str">
        <f>IFERROR(IF($B30="","",VLOOKUP($B30,構成員情報!$O$5:$Z$104,5,FALSE)),"")</f>
        <v/>
      </c>
      <c r="N30" s="108"/>
      <c r="O30" s="108"/>
      <c r="P30" s="108"/>
      <c r="Q30" s="108" t="str">
        <f>IFERROR(IF($B30="","",VLOOKUP($B30,構成員情報!$O$5:$Z$104,6,FALSE)),"")</f>
        <v/>
      </c>
      <c r="R30" s="108"/>
      <c r="S30" s="108"/>
      <c r="T30" s="108"/>
      <c r="U30" s="108"/>
      <c r="V30" s="108" t="str">
        <f>IFERROR(IF($B30="","",VLOOKUP($B30,構成員情報!$O$5:$Z$104,7,FALSE)),"")</f>
        <v/>
      </c>
      <c r="W30" s="108"/>
      <c r="X30" s="108"/>
      <c r="Y30" s="108"/>
      <c r="Z30" s="108"/>
      <c r="AA30" s="108" t="str">
        <f>IFERROR(IF($B30="","",VLOOKUP($B30,構成員情報!$O$5:$Z$104,8,FALSE)),"")</f>
        <v/>
      </c>
      <c r="AB30" s="108"/>
      <c r="AC30" s="108" t="str">
        <f>IFERROR(IF($B30="","",VLOOKUP($B30,構成員情報!$O$5:$Z$104,9,FALSE)),"")</f>
        <v/>
      </c>
      <c r="AD30" s="108"/>
      <c r="AE30" s="108" t="str">
        <f>IFERROR(IF($B30="","",VLOOKUP($B30,構成員情報!$O$5:$Z$104,10,FALSE)),"")</f>
        <v/>
      </c>
      <c r="AF30" s="108"/>
      <c r="AG30" s="109" t="str">
        <f>IFERROR(IF($B30="","",VLOOKUP($B30,構成員情報!$O$5:$Z$104,11,FALSE)),"")</f>
        <v/>
      </c>
      <c r="AH30" s="109"/>
      <c r="AI30" s="108" t="str">
        <f>IF($AM$13="表示する",IFERROR(IF($B30="","",VLOOKUP($B30,構成員情報!$O$5:$Z$104,12,FALSE)),""),"")</f>
        <v/>
      </c>
      <c r="AJ30" s="108"/>
      <c r="AK30" s="108" t="str">
        <f>IF($B30="","",VLOOKUP($B30,構成員情報!$B$5:$L$44,8,FALSE))</f>
        <v/>
      </c>
      <c r="AL30" s="108"/>
      <c r="AM30" s="108" t="str">
        <f>IF($B30="","",VLOOKUP($B30,構成員情報!$B$5:$L$44,8,FALSE))</f>
        <v/>
      </c>
      <c r="AN30" s="110"/>
    </row>
    <row r="31" spans="1:40" s="23" customFormat="1" ht="18" customHeight="1" x14ac:dyDescent="0.2">
      <c r="A31" s="24" t="s">
        <v>16</v>
      </c>
      <c r="B31" s="108"/>
      <c r="C31" s="108"/>
      <c r="D31" s="108" t="str">
        <f>IFERROR(IF($B31="","",VLOOKUP($B31,構成員情報!$O$5:$Z$104,2,FALSE)),"")</f>
        <v/>
      </c>
      <c r="E31" s="108"/>
      <c r="F31" s="108" t="str">
        <f>IFERROR(IF($B31="","",VLOOKUP($B31,構成員情報!$O$5:$Z$104,3,FALSE)),"－")</f>
        <v/>
      </c>
      <c r="G31" s="108"/>
      <c r="H31" s="108"/>
      <c r="I31" s="108" t="str">
        <f>IFERROR(IF($B31="","",VLOOKUP($B31,構成員情報!$O$5:$Z$104,4,FALSE)),"")</f>
        <v/>
      </c>
      <c r="J31" s="108"/>
      <c r="K31" s="108"/>
      <c r="L31" s="108"/>
      <c r="M31" s="108" t="str">
        <f>IFERROR(IF($B31="","",VLOOKUP($B31,構成員情報!$O$5:$Z$104,5,FALSE)),"")</f>
        <v/>
      </c>
      <c r="N31" s="108"/>
      <c r="O31" s="108"/>
      <c r="P31" s="108"/>
      <c r="Q31" s="108" t="str">
        <f>IFERROR(IF($B31="","",VLOOKUP($B31,構成員情報!$O$5:$Z$104,6,FALSE)),"")</f>
        <v/>
      </c>
      <c r="R31" s="108"/>
      <c r="S31" s="108"/>
      <c r="T31" s="108"/>
      <c r="U31" s="108"/>
      <c r="V31" s="108" t="str">
        <f>IFERROR(IF($B31="","",VLOOKUP($B31,構成員情報!$O$5:$Z$104,7,FALSE)),"")</f>
        <v/>
      </c>
      <c r="W31" s="108"/>
      <c r="X31" s="108"/>
      <c r="Y31" s="108"/>
      <c r="Z31" s="108"/>
      <c r="AA31" s="108" t="str">
        <f>IFERROR(IF($B31="","",VLOOKUP($B31,構成員情報!$O$5:$Z$104,8,FALSE)),"")</f>
        <v/>
      </c>
      <c r="AB31" s="108"/>
      <c r="AC31" s="108" t="str">
        <f>IFERROR(IF($B31="","",VLOOKUP($B31,構成員情報!$O$5:$Z$104,9,FALSE)),"")</f>
        <v/>
      </c>
      <c r="AD31" s="108"/>
      <c r="AE31" s="108" t="str">
        <f>IFERROR(IF($B31="","",VLOOKUP($B31,構成員情報!$O$5:$Z$104,10,FALSE)),"")</f>
        <v/>
      </c>
      <c r="AF31" s="108"/>
      <c r="AG31" s="109" t="str">
        <f>IFERROR(IF($B31="","",VLOOKUP($B31,構成員情報!$O$5:$Z$104,11,FALSE)),"")</f>
        <v/>
      </c>
      <c r="AH31" s="109"/>
      <c r="AI31" s="108" t="str">
        <f>IF($AM$13="表示する",IFERROR(IF($B31="","",VLOOKUP($B31,構成員情報!$O$5:$Z$104,12,FALSE)),""),"")</f>
        <v/>
      </c>
      <c r="AJ31" s="108"/>
      <c r="AK31" s="108" t="str">
        <f>IF($B31="","",VLOOKUP($B31,構成員情報!$B$5:$L$44,8,FALSE))</f>
        <v/>
      </c>
      <c r="AL31" s="108"/>
      <c r="AM31" s="108" t="str">
        <f>IF($B31="","",VLOOKUP($B31,構成員情報!$B$5:$L$44,8,FALSE))</f>
        <v/>
      </c>
      <c r="AN31" s="110"/>
    </row>
    <row r="32" spans="1:40" s="23" customFormat="1" ht="18" customHeight="1" x14ac:dyDescent="0.2">
      <c r="A32" s="24" t="s">
        <v>17</v>
      </c>
      <c r="B32" s="108"/>
      <c r="C32" s="108"/>
      <c r="D32" s="108" t="str">
        <f>IFERROR(IF($B32="","",VLOOKUP($B32,構成員情報!$O$5:$Z$104,2,FALSE)),"")</f>
        <v/>
      </c>
      <c r="E32" s="108"/>
      <c r="F32" s="108" t="str">
        <f>IFERROR(IF($B32="","",VLOOKUP($B32,構成員情報!$O$5:$Z$104,3,FALSE)),"－")</f>
        <v/>
      </c>
      <c r="G32" s="108"/>
      <c r="H32" s="108"/>
      <c r="I32" s="108" t="str">
        <f>IFERROR(IF($B32="","",VLOOKUP($B32,構成員情報!$O$5:$Z$104,4,FALSE)),"")</f>
        <v/>
      </c>
      <c r="J32" s="108"/>
      <c r="K32" s="108"/>
      <c r="L32" s="108"/>
      <c r="M32" s="108" t="str">
        <f>IFERROR(IF($B32="","",VLOOKUP($B32,構成員情報!$O$5:$Z$104,5,FALSE)),"")</f>
        <v/>
      </c>
      <c r="N32" s="108"/>
      <c r="O32" s="108"/>
      <c r="P32" s="108"/>
      <c r="Q32" s="108" t="str">
        <f>IFERROR(IF($B32="","",VLOOKUP($B32,構成員情報!$O$5:$Z$104,6,FALSE)),"")</f>
        <v/>
      </c>
      <c r="R32" s="108"/>
      <c r="S32" s="108"/>
      <c r="T32" s="108"/>
      <c r="U32" s="108"/>
      <c r="V32" s="108" t="str">
        <f>IFERROR(IF($B32="","",VLOOKUP($B32,構成員情報!$O$5:$Z$104,7,FALSE)),"")</f>
        <v/>
      </c>
      <c r="W32" s="108"/>
      <c r="X32" s="108"/>
      <c r="Y32" s="108"/>
      <c r="Z32" s="108"/>
      <c r="AA32" s="108" t="str">
        <f>IFERROR(IF($B32="","",VLOOKUP($B32,構成員情報!$O$5:$Z$104,8,FALSE)),"")</f>
        <v/>
      </c>
      <c r="AB32" s="108"/>
      <c r="AC32" s="108" t="str">
        <f>IFERROR(IF($B32="","",VLOOKUP($B32,構成員情報!$O$5:$Z$104,9,FALSE)),"")</f>
        <v/>
      </c>
      <c r="AD32" s="108"/>
      <c r="AE32" s="108" t="str">
        <f>IFERROR(IF($B32="","",VLOOKUP($B32,構成員情報!$O$5:$Z$104,10,FALSE)),"")</f>
        <v/>
      </c>
      <c r="AF32" s="108"/>
      <c r="AG32" s="109" t="str">
        <f>IFERROR(IF($B32="","",VLOOKUP($B32,構成員情報!$O$5:$Z$104,11,FALSE)),"")</f>
        <v/>
      </c>
      <c r="AH32" s="109"/>
      <c r="AI32" s="108" t="str">
        <f>IF($AM$13="表示する",IFERROR(IF($B32="","",VLOOKUP($B32,構成員情報!$O$5:$Z$104,12,FALSE)),""),"")</f>
        <v/>
      </c>
      <c r="AJ32" s="108"/>
      <c r="AK32" s="108" t="str">
        <f>IF($B32="","",VLOOKUP($B32,構成員情報!$B$5:$L$44,8,FALSE))</f>
        <v/>
      </c>
      <c r="AL32" s="108"/>
      <c r="AM32" s="108" t="str">
        <f>IF($B32="","",VLOOKUP($B32,構成員情報!$B$5:$L$44,8,FALSE))</f>
        <v/>
      </c>
      <c r="AN32" s="110"/>
    </row>
    <row r="33" spans="1:40" s="23" customFormat="1" ht="18" customHeight="1" x14ac:dyDescent="0.2">
      <c r="A33" s="24" t="s">
        <v>18</v>
      </c>
      <c r="B33" s="108"/>
      <c r="C33" s="108"/>
      <c r="D33" s="108" t="str">
        <f>IFERROR(IF($B33="","",VLOOKUP($B33,構成員情報!$O$5:$Z$104,2,FALSE)),"")</f>
        <v/>
      </c>
      <c r="E33" s="108"/>
      <c r="F33" s="108" t="str">
        <f>IFERROR(IF($B33="","",VLOOKUP($B33,構成員情報!$O$5:$Z$104,3,FALSE)),"－")</f>
        <v/>
      </c>
      <c r="G33" s="108"/>
      <c r="H33" s="108"/>
      <c r="I33" s="108" t="str">
        <f>IFERROR(IF($B33="","",VLOOKUP($B33,構成員情報!$O$5:$Z$104,4,FALSE)),"")</f>
        <v/>
      </c>
      <c r="J33" s="108"/>
      <c r="K33" s="108"/>
      <c r="L33" s="108"/>
      <c r="M33" s="108" t="str">
        <f>IFERROR(IF($B33="","",VLOOKUP($B33,構成員情報!$O$5:$Z$104,5,FALSE)),"")</f>
        <v/>
      </c>
      <c r="N33" s="108"/>
      <c r="O33" s="108"/>
      <c r="P33" s="108"/>
      <c r="Q33" s="108" t="str">
        <f>IFERROR(IF($B33="","",VLOOKUP($B33,構成員情報!$O$5:$Z$104,6,FALSE)),"")</f>
        <v/>
      </c>
      <c r="R33" s="108"/>
      <c r="S33" s="108"/>
      <c r="T33" s="108"/>
      <c r="U33" s="108"/>
      <c r="V33" s="108" t="str">
        <f>IFERROR(IF($B33="","",VLOOKUP($B33,構成員情報!$O$5:$Z$104,7,FALSE)),"")</f>
        <v/>
      </c>
      <c r="W33" s="108"/>
      <c r="X33" s="108"/>
      <c r="Y33" s="108"/>
      <c r="Z33" s="108"/>
      <c r="AA33" s="108" t="str">
        <f>IFERROR(IF($B33="","",VLOOKUP($B33,構成員情報!$O$5:$Z$104,8,FALSE)),"")</f>
        <v/>
      </c>
      <c r="AB33" s="108"/>
      <c r="AC33" s="108" t="str">
        <f>IFERROR(IF($B33="","",VLOOKUP($B33,構成員情報!$O$5:$Z$104,9,FALSE)),"")</f>
        <v/>
      </c>
      <c r="AD33" s="108"/>
      <c r="AE33" s="108" t="str">
        <f>IFERROR(IF($B33="","",VLOOKUP($B33,構成員情報!$O$5:$Z$104,10,FALSE)),"")</f>
        <v/>
      </c>
      <c r="AF33" s="108"/>
      <c r="AG33" s="109" t="str">
        <f>IFERROR(IF($B33="","",VLOOKUP($B33,構成員情報!$O$5:$Z$104,11,FALSE)),"")</f>
        <v/>
      </c>
      <c r="AH33" s="109"/>
      <c r="AI33" s="108" t="str">
        <f>IF($AM$13="表示する",IFERROR(IF($B33="","",VLOOKUP($B33,構成員情報!$O$5:$Z$104,12,FALSE)),""),"")</f>
        <v/>
      </c>
      <c r="AJ33" s="108"/>
      <c r="AK33" s="108" t="str">
        <f>IF($B33="","",VLOOKUP($B33,構成員情報!$B$5:$L$44,8,FALSE))</f>
        <v/>
      </c>
      <c r="AL33" s="108"/>
      <c r="AM33" s="108" t="str">
        <f>IF($B33="","",VLOOKUP($B33,構成員情報!$B$5:$L$44,8,FALSE))</f>
        <v/>
      </c>
      <c r="AN33" s="110"/>
    </row>
    <row r="34" spans="1:40" s="23" customFormat="1" ht="18" customHeight="1" x14ac:dyDescent="0.2">
      <c r="A34" s="24" t="s">
        <v>19</v>
      </c>
      <c r="B34" s="108"/>
      <c r="C34" s="108"/>
      <c r="D34" s="108" t="str">
        <f>IFERROR(IF($B34="","",VLOOKUP($B34,構成員情報!$O$5:$Z$104,2,FALSE)),"")</f>
        <v/>
      </c>
      <c r="E34" s="108"/>
      <c r="F34" s="108" t="str">
        <f>IFERROR(IF($B34="","",VLOOKUP($B34,構成員情報!$O$5:$Z$104,3,FALSE)),"－")</f>
        <v/>
      </c>
      <c r="G34" s="108"/>
      <c r="H34" s="108"/>
      <c r="I34" s="108" t="str">
        <f>IFERROR(IF($B34="","",VLOOKUP($B34,構成員情報!$O$5:$Z$104,4,FALSE)),"")</f>
        <v/>
      </c>
      <c r="J34" s="108"/>
      <c r="K34" s="108"/>
      <c r="L34" s="108"/>
      <c r="M34" s="108" t="str">
        <f>IFERROR(IF($B34="","",VLOOKUP($B34,構成員情報!$O$5:$Z$104,5,FALSE)),"")</f>
        <v/>
      </c>
      <c r="N34" s="108"/>
      <c r="O34" s="108"/>
      <c r="P34" s="108"/>
      <c r="Q34" s="108" t="str">
        <f>IFERROR(IF($B34="","",VLOOKUP($B34,構成員情報!$O$5:$Z$104,6,FALSE)),"")</f>
        <v/>
      </c>
      <c r="R34" s="108"/>
      <c r="S34" s="108"/>
      <c r="T34" s="108"/>
      <c r="U34" s="108"/>
      <c r="V34" s="108" t="str">
        <f>IFERROR(IF($B34="","",VLOOKUP($B34,構成員情報!$O$5:$Z$104,7,FALSE)),"")</f>
        <v/>
      </c>
      <c r="W34" s="108"/>
      <c r="X34" s="108"/>
      <c r="Y34" s="108"/>
      <c r="Z34" s="108"/>
      <c r="AA34" s="108" t="str">
        <f>IFERROR(IF($B34="","",VLOOKUP($B34,構成員情報!$O$5:$Z$104,8,FALSE)),"")</f>
        <v/>
      </c>
      <c r="AB34" s="108"/>
      <c r="AC34" s="108" t="str">
        <f>IFERROR(IF($B34="","",VLOOKUP($B34,構成員情報!$O$5:$Z$104,9,FALSE)),"")</f>
        <v/>
      </c>
      <c r="AD34" s="108"/>
      <c r="AE34" s="108" t="str">
        <f>IFERROR(IF($B34="","",VLOOKUP($B34,構成員情報!$O$5:$Z$104,10,FALSE)),"")</f>
        <v/>
      </c>
      <c r="AF34" s="108"/>
      <c r="AG34" s="109" t="str">
        <f>IFERROR(IF($B34="","",VLOOKUP($B34,構成員情報!$O$5:$Z$104,11,FALSE)),"")</f>
        <v/>
      </c>
      <c r="AH34" s="109"/>
      <c r="AI34" s="108" t="str">
        <f>IF($AM$13="表示する",IFERROR(IF($B34="","",VLOOKUP($B34,構成員情報!$O$5:$Z$104,12,FALSE)),""),"")</f>
        <v/>
      </c>
      <c r="AJ34" s="108"/>
      <c r="AK34" s="108" t="str">
        <f>IF($B34="","",VLOOKUP($B34,構成員情報!$B$5:$L$44,8,FALSE))</f>
        <v/>
      </c>
      <c r="AL34" s="108"/>
      <c r="AM34" s="108" t="str">
        <f>IF($B34="","",VLOOKUP($B34,構成員情報!$B$5:$L$44,8,FALSE))</f>
        <v/>
      </c>
      <c r="AN34" s="110"/>
    </row>
    <row r="35" spans="1:40" s="23" customFormat="1" ht="18" customHeight="1" x14ac:dyDescent="0.2">
      <c r="A35" s="24" t="s">
        <v>20</v>
      </c>
      <c r="B35" s="108"/>
      <c r="C35" s="108"/>
      <c r="D35" s="108" t="str">
        <f>IFERROR(IF($B35="","",VLOOKUP($B35,構成員情報!$O$5:$Z$104,2,FALSE)),"")</f>
        <v/>
      </c>
      <c r="E35" s="108"/>
      <c r="F35" s="108" t="str">
        <f>IFERROR(IF($B35="","",VLOOKUP($B35,構成員情報!$O$5:$Z$104,3,FALSE)),"－")</f>
        <v/>
      </c>
      <c r="G35" s="108"/>
      <c r="H35" s="108"/>
      <c r="I35" s="108" t="str">
        <f>IFERROR(IF($B35="","",VLOOKUP($B35,構成員情報!$O$5:$Z$104,4,FALSE)),"")</f>
        <v/>
      </c>
      <c r="J35" s="108"/>
      <c r="K35" s="108"/>
      <c r="L35" s="108"/>
      <c r="M35" s="108" t="str">
        <f>IFERROR(IF($B35="","",VLOOKUP($B35,構成員情報!$O$5:$Z$104,5,FALSE)),"")</f>
        <v/>
      </c>
      <c r="N35" s="108"/>
      <c r="O35" s="108"/>
      <c r="P35" s="108"/>
      <c r="Q35" s="108" t="str">
        <f>IFERROR(IF($B35="","",VLOOKUP($B35,構成員情報!$O$5:$Z$104,6,FALSE)),"")</f>
        <v/>
      </c>
      <c r="R35" s="108"/>
      <c r="S35" s="108"/>
      <c r="T35" s="108"/>
      <c r="U35" s="108"/>
      <c r="V35" s="108" t="str">
        <f>IFERROR(IF($B35="","",VLOOKUP($B35,構成員情報!$O$5:$Z$104,7,FALSE)),"")</f>
        <v/>
      </c>
      <c r="W35" s="108"/>
      <c r="X35" s="108"/>
      <c r="Y35" s="108"/>
      <c r="Z35" s="108"/>
      <c r="AA35" s="108" t="str">
        <f>IFERROR(IF($B35="","",VLOOKUP($B35,構成員情報!$O$5:$Z$104,8,FALSE)),"")</f>
        <v/>
      </c>
      <c r="AB35" s="108"/>
      <c r="AC35" s="108" t="str">
        <f>IFERROR(IF($B35="","",VLOOKUP($B35,構成員情報!$O$5:$Z$104,9,FALSE)),"")</f>
        <v/>
      </c>
      <c r="AD35" s="108"/>
      <c r="AE35" s="108" t="str">
        <f>IFERROR(IF($B35="","",VLOOKUP($B35,構成員情報!$O$5:$Z$104,10,FALSE)),"")</f>
        <v/>
      </c>
      <c r="AF35" s="108"/>
      <c r="AG35" s="109" t="str">
        <f>IFERROR(IF($B35="","",VLOOKUP($B35,構成員情報!$O$5:$Z$104,11,FALSE)),"")</f>
        <v/>
      </c>
      <c r="AH35" s="109"/>
      <c r="AI35" s="108" t="str">
        <f>IF($AM$13="表示する",IFERROR(IF($B35="","",VLOOKUP($B35,構成員情報!$O$5:$Z$104,12,FALSE)),""),"")</f>
        <v/>
      </c>
      <c r="AJ35" s="108"/>
      <c r="AK35" s="108" t="str">
        <f>IF($B35="","",VLOOKUP($B35,構成員情報!$B$5:$L$44,8,FALSE))</f>
        <v/>
      </c>
      <c r="AL35" s="108"/>
      <c r="AM35" s="108" t="str">
        <f>IF($B35="","",VLOOKUP($B35,構成員情報!$B$5:$L$44,8,FALSE))</f>
        <v/>
      </c>
      <c r="AN35" s="110"/>
    </row>
    <row r="36" spans="1:40" s="23" customFormat="1" ht="18" customHeight="1" x14ac:dyDescent="0.2">
      <c r="A36" s="24" t="s">
        <v>21</v>
      </c>
      <c r="B36" s="108"/>
      <c r="C36" s="108"/>
      <c r="D36" s="108" t="str">
        <f>IFERROR(IF($B36="","",VLOOKUP($B36,構成員情報!$O$5:$Z$104,2,FALSE)),"")</f>
        <v/>
      </c>
      <c r="E36" s="108"/>
      <c r="F36" s="108" t="str">
        <f>IFERROR(IF($B36="","",VLOOKUP($B36,構成員情報!$O$5:$Z$104,3,FALSE)),"－")</f>
        <v/>
      </c>
      <c r="G36" s="108"/>
      <c r="H36" s="108"/>
      <c r="I36" s="108" t="str">
        <f>IFERROR(IF($B36="","",VLOOKUP($B36,構成員情報!$O$5:$Z$104,4,FALSE)),"")</f>
        <v/>
      </c>
      <c r="J36" s="108"/>
      <c r="K36" s="108"/>
      <c r="L36" s="108"/>
      <c r="M36" s="108" t="str">
        <f>IFERROR(IF($B36="","",VLOOKUP($B36,構成員情報!$O$5:$Z$104,5,FALSE)),"")</f>
        <v/>
      </c>
      <c r="N36" s="108"/>
      <c r="O36" s="108"/>
      <c r="P36" s="108"/>
      <c r="Q36" s="108" t="str">
        <f>IFERROR(IF($B36="","",VLOOKUP($B36,構成員情報!$O$5:$Z$104,6,FALSE)),"")</f>
        <v/>
      </c>
      <c r="R36" s="108"/>
      <c r="S36" s="108"/>
      <c r="T36" s="108"/>
      <c r="U36" s="108"/>
      <c r="V36" s="108" t="str">
        <f>IFERROR(IF($B36="","",VLOOKUP($B36,構成員情報!$O$5:$Z$104,7,FALSE)),"")</f>
        <v/>
      </c>
      <c r="W36" s="108"/>
      <c r="X36" s="108"/>
      <c r="Y36" s="108"/>
      <c r="Z36" s="108"/>
      <c r="AA36" s="108" t="str">
        <f>IFERROR(IF($B36="","",VLOOKUP($B36,構成員情報!$O$5:$Z$104,8,FALSE)),"")</f>
        <v/>
      </c>
      <c r="AB36" s="108"/>
      <c r="AC36" s="108" t="str">
        <f>IFERROR(IF($B36="","",VLOOKUP($B36,構成員情報!$O$5:$Z$104,9,FALSE)),"")</f>
        <v/>
      </c>
      <c r="AD36" s="108"/>
      <c r="AE36" s="108" t="str">
        <f>IFERROR(IF($B36="","",VLOOKUP($B36,構成員情報!$O$5:$Z$104,10,FALSE)),"")</f>
        <v/>
      </c>
      <c r="AF36" s="108"/>
      <c r="AG36" s="109" t="str">
        <f>IFERROR(IF($B36="","",VLOOKUP($B36,構成員情報!$O$5:$Z$104,11,FALSE)),"")</f>
        <v/>
      </c>
      <c r="AH36" s="109"/>
      <c r="AI36" s="108" t="str">
        <f>IF($AM$13="表示する",IFERROR(IF($B36="","",VLOOKUP($B36,構成員情報!$O$5:$Z$104,12,FALSE)),""),"")</f>
        <v/>
      </c>
      <c r="AJ36" s="108"/>
      <c r="AK36" s="108" t="str">
        <f>IF($B36="","",VLOOKUP($B36,構成員情報!$B$5:$L$44,8,FALSE))</f>
        <v/>
      </c>
      <c r="AL36" s="108"/>
      <c r="AM36" s="108" t="str">
        <f>IF($B36="","",VLOOKUP($B36,構成員情報!$B$5:$L$44,8,FALSE))</f>
        <v/>
      </c>
      <c r="AN36" s="110"/>
    </row>
    <row r="37" spans="1:40" s="23" customFormat="1" ht="18" customHeight="1" x14ac:dyDescent="0.2">
      <c r="A37" s="24" t="s">
        <v>22</v>
      </c>
      <c r="B37" s="108"/>
      <c r="C37" s="108"/>
      <c r="D37" s="108" t="str">
        <f>IFERROR(IF($B37="","",VLOOKUP($B37,構成員情報!$O$5:$Z$104,2,FALSE)),"")</f>
        <v/>
      </c>
      <c r="E37" s="108"/>
      <c r="F37" s="108" t="str">
        <f>IFERROR(IF($B37="","",VLOOKUP($B37,構成員情報!$O$5:$Z$104,3,FALSE)),"－")</f>
        <v/>
      </c>
      <c r="G37" s="108"/>
      <c r="H37" s="108"/>
      <c r="I37" s="108" t="str">
        <f>IFERROR(IF($B37="","",VLOOKUP($B37,構成員情報!$O$5:$Z$104,4,FALSE)),"")</f>
        <v/>
      </c>
      <c r="J37" s="108"/>
      <c r="K37" s="108"/>
      <c r="L37" s="108"/>
      <c r="M37" s="108" t="str">
        <f>IFERROR(IF($B37="","",VLOOKUP($B37,構成員情報!$O$5:$Z$104,5,FALSE)),"")</f>
        <v/>
      </c>
      <c r="N37" s="108"/>
      <c r="O37" s="108"/>
      <c r="P37" s="108"/>
      <c r="Q37" s="108" t="str">
        <f>IFERROR(IF($B37="","",VLOOKUP($B37,構成員情報!$O$5:$Z$104,6,FALSE)),"")</f>
        <v/>
      </c>
      <c r="R37" s="108"/>
      <c r="S37" s="108"/>
      <c r="T37" s="108"/>
      <c r="U37" s="108"/>
      <c r="V37" s="108" t="str">
        <f>IFERROR(IF($B37="","",VLOOKUP($B37,構成員情報!$O$5:$Z$104,7,FALSE)),"")</f>
        <v/>
      </c>
      <c r="W37" s="108"/>
      <c r="X37" s="108"/>
      <c r="Y37" s="108"/>
      <c r="Z37" s="108"/>
      <c r="AA37" s="108" t="str">
        <f>IFERROR(IF($B37="","",VLOOKUP($B37,構成員情報!$O$5:$Z$104,8,FALSE)),"")</f>
        <v/>
      </c>
      <c r="AB37" s="108"/>
      <c r="AC37" s="108" t="str">
        <f>IFERROR(IF($B37="","",VLOOKUP($B37,構成員情報!$O$5:$Z$104,9,FALSE)),"")</f>
        <v/>
      </c>
      <c r="AD37" s="108"/>
      <c r="AE37" s="108" t="str">
        <f>IFERROR(IF($B37="","",VLOOKUP($B37,構成員情報!$O$5:$Z$104,10,FALSE)),"")</f>
        <v/>
      </c>
      <c r="AF37" s="108"/>
      <c r="AG37" s="109" t="str">
        <f>IFERROR(IF($B37="","",VLOOKUP($B37,構成員情報!$O$5:$Z$104,11,FALSE)),"")</f>
        <v/>
      </c>
      <c r="AH37" s="109"/>
      <c r="AI37" s="108" t="str">
        <f>IF($AM$13="表示する",IFERROR(IF($B37="","",VLOOKUP($B37,構成員情報!$O$5:$Z$104,12,FALSE)),""),"")</f>
        <v/>
      </c>
      <c r="AJ37" s="108"/>
      <c r="AK37" s="108" t="str">
        <f>IF($B37="","",VLOOKUP($B37,構成員情報!$B$5:$L$44,8,FALSE))</f>
        <v/>
      </c>
      <c r="AL37" s="108"/>
      <c r="AM37" s="108" t="str">
        <f>IF($B37="","",VLOOKUP($B37,構成員情報!$B$5:$L$44,8,FALSE))</f>
        <v/>
      </c>
      <c r="AN37" s="110"/>
    </row>
    <row r="38" spans="1:40" s="23" customFormat="1" ht="18" customHeight="1" x14ac:dyDescent="0.2">
      <c r="A38" s="24" t="s">
        <v>23</v>
      </c>
      <c r="B38" s="108"/>
      <c r="C38" s="108"/>
      <c r="D38" s="108" t="str">
        <f>IFERROR(IF($B38="","",VLOOKUP($B38,構成員情報!$O$5:$Z$104,2,FALSE)),"")</f>
        <v/>
      </c>
      <c r="E38" s="108"/>
      <c r="F38" s="108" t="str">
        <f>IFERROR(IF($B38="","",VLOOKUP($B38,構成員情報!$O$5:$Z$104,3,FALSE)),"－")</f>
        <v/>
      </c>
      <c r="G38" s="108"/>
      <c r="H38" s="108"/>
      <c r="I38" s="108" t="str">
        <f>IFERROR(IF($B38="","",VLOOKUP($B38,構成員情報!$O$5:$Z$104,4,FALSE)),"")</f>
        <v/>
      </c>
      <c r="J38" s="108"/>
      <c r="K38" s="108"/>
      <c r="L38" s="108"/>
      <c r="M38" s="108" t="str">
        <f>IFERROR(IF($B38="","",VLOOKUP($B38,構成員情報!$O$5:$Z$104,5,FALSE)),"")</f>
        <v/>
      </c>
      <c r="N38" s="108"/>
      <c r="O38" s="108"/>
      <c r="P38" s="108"/>
      <c r="Q38" s="108" t="str">
        <f>IFERROR(IF($B38="","",VLOOKUP($B38,構成員情報!$O$5:$Z$104,6,FALSE)),"")</f>
        <v/>
      </c>
      <c r="R38" s="108"/>
      <c r="S38" s="108"/>
      <c r="T38" s="108"/>
      <c r="U38" s="108"/>
      <c r="V38" s="108" t="str">
        <f>IFERROR(IF($B38="","",VLOOKUP($B38,構成員情報!$O$5:$Z$104,7,FALSE)),"")</f>
        <v/>
      </c>
      <c r="W38" s="108"/>
      <c r="X38" s="108"/>
      <c r="Y38" s="108"/>
      <c r="Z38" s="108"/>
      <c r="AA38" s="108" t="str">
        <f>IFERROR(IF($B38="","",VLOOKUP($B38,構成員情報!$O$5:$Z$104,8,FALSE)),"")</f>
        <v/>
      </c>
      <c r="AB38" s="108"/>
      <c r="AC38" s="108" t="str">
        <f>IFERROR(IF($B38="","",VLOOKUP($B38,構成員情報!$O$5:$Z$104,9,FALSE)),"")</f>
        <v/>
      </c>
      <c r="AD38" s="108"/>
      <c r="AE38" s="108" t="str">
        <f>IFERROR(IF($B38="","",VLOOKUP($B38,構成員情報!$O$5:$Z$104,10,FALSE)),"")</f>
        <v/>
      </c>
      <c r="AF38" s="108"/>
      <c r="AG38" s="109" t="str">
        <f>IFERROR(IF($B38="","",VLOOKUP($B38,構成員情報!$O$5:$Z$104,11,FALSE)),"")</f>
        <v/>
      </c>
      <c r="AH38" s="109"/>
      <c r="AI38" s="108" t="str">
        <f>IF($AM$13="表示する",IFERROR(IF($B38="","",VLOOKUP($B38,構成員情報!$O$5:$Z$104,12,FALSE)),""),"")</f>
        <v/>
      </c>
      <c r="AJ38" s="108"/>
      <c r="AK38" s="108" t="str">
        <f>IF($B38="","",VLOOKUP($B38,構成員情報!$B$5:$L$44,8,FALSE))</f>
        <v/>
      </c>
      <c r="AL38" s="108"/>
      <c r="AM38" s="108" t="str">
        <f>IF($B38="","",VLOOKUP($B38,構成員情報!$B$5:$L$44,8,FALSE))</f>
        <v/>
      </c>
      <c r="AN38" s="110"/>
    </row>
    <row r="39" spans="1:40" s="23" customFormat="1" ht="18" customHeight="1" x14ac:dyDescent="0.2">
      <c r="A39" s="24" t="s">
        <v>47</v>
      </c>
      <c r="B39" s="108"/>
      <c r="C39" s="108"/>
      <c r="D39" s="108" t="str">
        <f>IFERROR(IF($B39="","",VLOOKUP($B39,構成員情報!$O$5:$Z$104,2,FALSE)),"")</f>
        <v/>
      </c>
      <c r="E39" s="108"/>
      <c r="F39" s="108" t="str">
        <f>IFERROR(IF($B39="","",VLOOKUP($B39,構成員情報!$O$5:$Z$104,3,FALSE)),"－")</f>
        <v/>
      </c>
      <c r="G39" s="108"/>
      <c r="H39" s="108"/>
      <c r="I39" s="108" t="str">
        <f>IFERROR(IF($B39="","",VLOOKUP($B39,構成員情報!$O$5:$Z$104,4,FALSE)),"")</f>
        <v/>
      </c>
      <c r="J39" s="108"/>
      <c r="K39" s="108"/>
      <c r="L39" s="108"/>
      <c r="M39" s="108" t="str">
        <f>IFERROR(IF($B39="","",VLOOKUP($B39,構成員情報!$O$5:$Z$104,5,FALSE)),"")</f>
        <v/>
      </c>
      <c r="N39" s="108"/>
      <c r="O39" s="108"/>
      <c r="P39" s="108"/>
      <c r="Q39" s="108" t="str">
        <f>IFERROR(IF($B39="","",VLOOKUP($B39,構成員情報!$O$5:$Z$104,6,FALSE)),"")</f>
        <v/>
      </c>
      <c r="R39" s="108"/>
      <c r="S39" s="108"/>
      <c r="T39" s="108"/>
      <c r="U39" s="108"/>
      <c r="V39" s="108" t="str">
        <f>IFERROR(IF($B39="","",VLOOKUP($B39,構成員情報!$O$5:$Z$104,7,FALSE)),"")</f>
        <v/>
      </c>
      <c r="W39" s="108"/>
      <c r="X39" s="108"/>
      <c r="Y39" s="108"/>
      <c r="Z39" s="108"/>
      <c r="AA39" s="108" t="str">
        <f>IFERROR(IF($B39="","",VLOOKUP($B39,構成員情報!$O$5:$Z$104,8,FALSE)),"")</f>
        <v/>
      </c>
      <c r="AB39" s="108"/>
      <c r="AC39" s="108" t="str">
        <f>IFERROR(IF($B39="","",VLOOKUP($B39,構成員情報!$O$5:$Z$104,9,FALSE)),"")</f>
        <v/>
      </c>
      <c r="AD39" s="108"/>
      <c r="AE39" s="108" t="str">
        <f>IFERROR(IF($B39="","",VLOOKUP($B39,構成員情報!$O$5:$Z$104,10,FALSE)),"")</f>
        <v/>
      </c>
      <c r="AF39" s="108"/>
      <c r="AG39" s="109" t="str">
        <f>IFERROR(IF($B39="","",VLOOKUP($B39,構成員情報!$O$5:$Z$104,11,FALSE)),"")</f>
        <v/>
      </c>
      <c r="AH39" s="109"/>
      <c r="AI39" s="108" t="str">
        <f>IF($AM$13="表示する",IFERROR(IF($B39="","",VLOOKUP($B39,構成員情報!$O$5:$Z$104,12,FALSE)),""),"")</f>
        <v/>
      </c>
      <c r="AJ39" s="108"/>
      <c r="AK39" s="108" t="str">
        <f>IF($B39="","",VLOOKUP($B39,構成員情報!$B$5:$L$44,8,FALSE))</f>
        <v/>
      </c>
      <c r="AL39" s="108"/>
      <c r="AM39" s="108" t="str">
        <f>IF($B39="","",VLOOKUP($B39,構成員情報!$B$5:$L$44,8,FALSE))</f>
        <v/>
      </c>
      <c r="AN39" s="110"/>
    </row>
    <row r="40" spans="1:40" s="23" customFormat="1" ht="18" customHeight="1" x14ac:dyDescent="0.2">
      <c r="A40" s="90" t="s">
        <v>61</v>
      </c>
      <c r="B40" s="91"/>
      <c r="C40" s="91"/>
      <c r="D40" s="91"/>
      <c r="E40" s="91"/>
      <c r="F40" s="91"/>
      <c r="G40" s="91"/>
      <c r="H40" s="91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7"/>
      <c r="AH40" s="87"/>
      <c r="AI40" s="88"/>
      <c r="AJ40" s="88"/>
      <c r="AK40" s="88"/>
      <c r="AL40" s="88"/>
      <c r="AM40" s="88"/>
      <c r="AN40" s="89"/>
    </row>
    <row r="41" spans="1:40" s="23" customFormat="1" ht="18" customHeight="1" thickBot="1" x14ac:dyDescent="0.25">
      <c r="A41" s="106" t="s">
        <v>51</v>
      </c>
      <c r="B41" s="107"/>
      <c r="C41" s="107"/>
      <c r="D41" s="107"/>
      <c r="E41" s="107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1"/>
      <c r="W41" s="101"/>
      <c r="X41" s="101"/>
      <c r="Y41" s="101"/>
      <c r="Z41" s="101"/>
      <c r="AA41" s="101"/>
      <c r="AB41" s="101"/>
      <c r="AC41" s="101"/>
      <c r="AD41" s="101"/>
      <c r="AE41" s="102"/>
      <c r="AF41" s="102"/>
      <c r="AG41" s="103" t="str">
        <f t="shared" ref="AG41" ca="1" si="0">IF($AC41="","",DATEDIF($AC41,DATE(YEAR(TODAY()),4,1),"Y"))</f>
        <v/>
      </c>
      <c r="AH41" s="103"/>
      <c r="AI41" s="104"/>
      <c r="AJ41" s="104"/>
      <c r="AK41" s="104"/>
      <c r="AL41" s="104"/>
      <c r="AM41" s="104"/>
      <c r="AN41" s="105"/>
    </row>
    <row r="42" spans="1:40" s="23" customFormat="1" ht="16.8" customHeight="1" x14ac:dyDescent="0.2">
      <c r="A42" s="92" t="s">
        <v>52</v>
      </c>
      <c r="B42" s="25" t="s">
        <v>27</v>
      </c>
      <c r="C42" s="95" t="s">
        <v>135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6"/>
    </row>
    <row r="43" spans="1:40" s="23" customFormat="1" ht="16.8" customHeight="1" x14ac:dyDescent="0.2">
      <c r="A43" s="93"/>
      <c r="B43" s="26" t="s">
        <v>28</v>
      </c>
      <c r="C43" s="97" t="s">
        <v>136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8"/>
    </row>
    <row r="44" spans="1:40" s="23" customFormat="1" ht="16.8" customHeight="1" x14ac:dyDescent="0.2">
      <c r="A44" s="93"/>
      <c r="B44" s="26" t="s">
        <v>29</v>
      </c>
      <c r="C44" s="97" t="s">
        <v>137</v>
      </c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8"/>
    </row>
    <row r="45" spans="1:40" s="23" customFormat="1" ht="16.8" customHeight="1" x14ac:dyDescent="0.2">
      <c r="A45" s="93"/>
      <c r="B45" s="26" t="s">
        <v>30</v>
      </c>
      <c r="C45" s="97" t="s">
        <v>138</v>
      </c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8"/>
    </row>
    <row r="46" spans="1:40" s="23" customFormat="1" ht="16.8" customHeight="1" thickBot="1" x14ac:dyDescent="0.25">
      <c r="A46" s="94"/>
      <c r="B46" s="27" t="s">
        <v>43</v>
      </c>
      <c r="C46" s="99" t="s">
        <v>44</v>
      </c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100"/>
    </row>
    <row r="47" spans="1:40" s="23" customFormat="1" ht="10.199999999999999" customHeight="1" x14ac:dyDescent="0.2"/>
    <row r="48" spans="1:40" s="28" customFormat="1" ht="16.5" customHeight="1" x14ac:dyDescent="0.2">
      <c r="B48" s="83" t="s">
        <v>139</v>
      </c>
      <c r="C48" s="83"/>
      <c r="D48" s="83"/>
      <c r="E48" s="83"/>
      <c r="F48" s="83"/>
      <c r="G48" s="83"/>
      <c r="H48" s="83"/>
      <c r="I48" s="83"/>
      <c r="J48" s="83"/>
      <c r="L48" s="84" t="s">
        <v>74</v>
      </c>
      <c r="M48" s="84"/>
      <c r="N48" s="84"/>
      <c r="O48" s="84" t="s">
        <v>73</v>
      </c>
      <c r="P48" s="84"/>
      <c r="Q48" s="84"/>
      <c r="R48" s="84"/>
      <c r="S48" s="84"/>
      <c r="T48" s="84"/>
      <c r="U48" s="84"/>
      <c r="V48" s="84" t="s">
        <v>72</v>
      </c>
      <c r="W48" s="84"/>
    </row>
    <row r="49" spans="2:40" s="23" customFormat="1" ht="3.75" customHeight="1" x14ac:dyDescent="0.2"/>
    <row r="50" spans="2:40" s="23" customFormat="1" ht="19.2" customHeight="1" x14ac:dyDescent="0.2">
      <c r="B50" s="23" t="s">
        <v>50</v>
      </c>
    </row>
    <row r="51" spans="2:40" s="23" customFormat="1" ht="19.8" customHeight="1" x14ac:dyDescent="0.2">
      <c r="C51" s="85"/>
      <c r="D51" s="85"/>
      <c r="E51" s="17"/>
      <c r="F51" s="79" t="str">
        <f ca="1">TEXT(TODAY(),"gggg"&amp;" ")</f>
        <v xml:space="preserve">令和 </v>
      </c>
      <c r="G51" s="79"/>
      <c r="H51" s="79" t="str">
        <f ca="1">TEXT(TODAY(),"ee"&amp;" ")</f>
        <v xml:space="preserve">08 </v>
      </c>
      <c r="I51" s="79"/>
      <c r="J51" s="28" t="s">
        <v>38</v>
      </c>
      <c r="K51" s="84"/>
      <c r="L51" s="84"/>
      <c r="M51" s="28" t="s">
        <v>39</v>
      </c>
      <c r="N51" s="84"/>
      <c r="O51" s="84"/>
      <c r="P51" s="84" t="s">
        <v>40</v>
      </c>
      <c r="Q51" s="84"/>
      <c r="S51" s="77" t="s">
        <v>71</v>
      </c>
      <c r="T51" s="77"/>
      <c r="U51" s="77"/>
      <c r="V51" s="77"/>
      <c r="W51" s="77"/>
      <c r="X51" s="77"/>
      <c r="Y51" s="78" t="str">
        <f>IF($D$3="","",$D$3)</f>
        <v/>
      </c>
      <c r="Z51" s="78"/>
      <c r="AA51" s="78"/>
      <c r="AB51" s="78"/>
      <c r="AC51" s="78"/>
      <c r="AD51" s="78"/>
      <c r="AE51" s="79" t="s">
        <v>62</v>
      </c>
      <c r="AF51" s="79"/>
      <c r="AG51" s="79"/>
      <c r="AH51" s="79"/>
      <c r="AI51" s="17"/>
      <c r="AJ51" s="17"/>
      <c r="AK51" s="29"/>
      <c r="AL51" s="29"/>
      <c r="AM51" s="29"/>
    </row>
    <row r="52" spans="2:40" ht="27.6" customHeight="1" x14ac:dyDescent="0.2">
      <c r="I52" s="30"/>
      <c r="P52" s="29"/>
      <c r="Q52" s="30"/>
      <c r="S52" s="80" t="s">
        <v>48</v>
      </c>
      <c r="T52" s="80"/>
      <c r="U52" s="80"/>
      <c r="V52" s="80"/>
      <c r="W52" s="80"/>
      <c r="X52" s="80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31"/>
      <c r="AL52" s="31"/>
      <c r="AM52" s="31"/>
      <c r="AN52" s="29"/>
    </row>
    <row r="53" spans="2:40" ht="13.8" customHeight="1" x14ac:dyDescent="0.2">
      <c r="R53" s="82" t="s">
        <v>49</v>
      </c>
      <c r="S53" s="82"/>
      <c r="T53" s="82"/>
      <c r="U53" s="82"/>
      <c r="V53" s="82"/>
      <c r="W53" s="82"/>
      <c r="X53" s="82"/>
      <c r="Y53" s="82"/>
    </row>
  </sheetData>
  <mergeCells count="407">
    <mergeCell ref="I5:M6"/>
    <mergeCell ref="O5:R5"/>
    <mergeCell ref="T5:Y5"/>
    <mergeCell ref="D1:H1"/>
    <mergeCell ref="I1:K1"/>
    <mergeCell ref="M1:AJ1"/>
    <mergeCell ref="B2:D2"/>
    <mergeCell ref="E2:AM2"/>
    <mergeCell ref="A3:C4"/>
    <mergeCell ref="D3:G4"/>
    <mergeCell ref="H3:J4"/>
    <mergeCell ref="K3:O4"/>
    <mergeCell ref="P3:S3"/>
    <mergeCell ref="Z5:AD5"/>
    <mergeCell ref="AE5:AH5"/>
    <mergeCell ref="AI5:AN5"/>
    <mergeCell ref="N6:AD6"/>
    <mergeCell ref="AE6:AH6"/>
    <mergeCell ref="AI6:AN6"/>
    <mergeCell ref="T3:AJ3"/>
    <mergeCell ref="AK3:AL4"/>
    <mergeCell ref="AM3:AN4"/>
    <mergeCell ref="P4:S4"/>
    <mergeCell ref="T4:AJ4"/>
    <mergeCell ref="AI10:AN10"/>
    <mergeCell ref="P7:R8"/>
    <mergeCell ref="S7:AN7"/>
    <mergeCell ref="S8:V8"/>
    <mergeCell ref="W8:AD8"/>
    <mergeCell ref="AE8:AH8"/>
    <mergeCell ref="AI8:AN8"/>
    <mergeCell ref="A7:C8"/>
    <mergeCell ref="D7:H8"/>
    <mergeCell ref="I7:J8"/>
    <mergeCell ref="K7:L8"/>
    <mergeCell ref="M7:M8"/>
    <mergeCell ref="N7:O8"/>
    <mergeCell ref="A5:C6"/>
    <mergeCell ref="D5:H6"/>
    <mergeCell ref="AG13:AH14"/>
    <mergeCell ref="I14:L14"/>
    <mergeCell ref="M14:P14"/>
    <mergeCell ref="Q14:U14"/>
    <mergeCell ref="V14:Z14"/>
    <mergeCell ref="A11:AN11"/>
    <mergeCell ref="A13:A14"/>
    <mergeCell ref="B13:C14"/>
    <mergeCell ref="D13:E14"/>
    <mergeCell ref="F13:H14"/>
    <mergeCell ref="I13:P13"/>
    <mergeCell ref="Q13:Z13"/>
    <mergeCell ref="AA13:AB14"/>
    <mergeCell ref="AC13:AD14"/>
    <mergeCell ref="AE13:AF14"/>
    <mergeCell ref="A9:C10"/>
    <mergeCell ref="D9:H10"/>
    <mergeCell ref="I9:M10"/>
    <mergeCell ref="N9:AD10"/>
    <mergeCell ref="AE9:AH9"/>
    <mergeCell ref="AI9:AN9"/>
    <mergeCell ref="AE10:AH10"/>
    <mergeCell ref="V15:Z15"/>
    <mergeCell ref="AA15:AB15"/>
    <mergeCell ref="AC15:AD15"/>
    <mergeCell ref="AE15:AF15"/>
    <mergeCell ref="AG15:AH15"/>
    <mergeCell ref="AI15:AN15"/>
    <mergeCell ref="B15:C15"/>
    <mergeCell ref="D15:E15"/>
    <mergeCell ref="F15:H15"/>
    <mergeCell ref="I15:L15"/>
    <mergeCell ref="M15:P15"/>
    <mergeCell ref="Q15:U15"/>
    <mergeCell ref="V16:Z16"/>
    <mergeCell ref="AA16:AB16"/>
    <mergeCell ref="AC16:AD16"/>
    <mergeCell ref="AE16:AF16"/>
    <mergeCell ref="AG16:AH16"/>
    <mergeCell ref="AI16:AN16"/>
    <mergeCell ref="B16:C16"/>
    <mergeCell ref="D16:E16"/>
    <mergeCell ref="F16:H16"/>
    <mergeCell ref="I16:L16"/>
    <mergeCell ref="M16:P16"/>
    <mergeCell ref="Q16:U16"/>
    <mergeCell ref="V17:Z17"/>
    <mergeCell ref="AA17:AB17"/>
    <mergeCell ref="AC17:AD17"/>
    <mergeCell ref="AE17:AF17"/>
    <mergeCell ref="AG17:AH17"/>
    <mergeCell ref="AI17:AN17"/>
    <mergeCell ref="B17:C17"/>
    <mergeCell ref="D17:E17"/>
    <mergeCell ref="F17:H17"/>
    <mergeCell ref="I17:L17"/>
    <mergeCell ref="M17:P17"/>
    <mergeCell ref="Q17:U17"/>
    <mergeCell ref="V18:Z18"/>
    <mergeCell ref="AA18:AB18"/>
    <mergeCell ref="AC18:AD18"/>
    <mergeCell ref="AE18:AF18"/>
    <mergeCell ref="AG18:AH18"/>
    <mergeCell ref="AI18:AN18"/>
    <mergeCell ref="B18:C18"/>
    <mergeCell ref="D18:E18"/>
    <mergeCell ref="F18:H18"/>
    <mergeCell ref="I18:L18"/>
    <mergeCell ref="M18:P18"/>
    <mergeCell ref="Q18:U18"/>
    <mergeCell ref="V19:Z19"/>
    <mergeCell ref="AA19:AB19"/>
    <mergeCell ref="AC19:AD19"/>
    <mergeCell ref="AE19:AF19"/>
    <mergeCell ref="AG19:AH19"/>
    <mergeCell ref="AI19:AN19"/>
    <mergeCell ref="B19:C19"/>
    <mergeCell ref="D19:E19"/>
    <mergeCell ref="F19:H19"/>
    <mergeCell ref="I19:L19"/>
    <mergeCell ref="M19:P19"/>
    <mergeCell ref="Q19:U19"/>
    <mergeCell ref="V20:Z20"/>
    <mergeCell ref="AA20:AB20"/>
    <mergeCell ref="AC20:AD20"/>
    <mergeCell ref="AE20:AF20"/>
    <mergeCell ref="AG20:AH20"/>
    <mergeCell ref="AI20:AN20"/>
    <mergeCell ref="B20:C20"/>
    <mergeCell ref="D20:E20"/>
    <mergeCell ref="F20:H20"/>
    <mergeCell ref="I20:L20"/>
    <mergeCell ref="M20:P20"/>
    <mergeCell ref="Q20:U20"/>
    <mergeCell ref="V21:Z21"/>
    <mergeCell ref="AA21:AB21"/>
    <mergeCell ref="AC21:AD21"/>
    <mergeCell ref="AE21:AF21"/>
    <mergeCell ref="AG21:AH21"/>
    <mergeCell ref="AI21:AN21"/>
    <mergeCell ref="B21:C21"/>
    <mergeCell ref="D21:E21"/>
    <mergeCell ref="F21:H21"/>
    <mergeCell ref="I21:L21"/>
    <mergeCell ref="M21:P21"/>
    <mergeCell ref="Q21:U21"/>
    <mergeCell ref="V22:Z22"/>
    <mergeCell ref="AA22:AB22"/>
    <mergeCell ref="AC22:AD22"/>
    <mergeCell ref="AE22:AF22"/>
    <mergeCell ref="AG22:AH22"/>
    <mergeCell ref="AI22:AN22"/>
    <mergeCell ref="B22:C22"/>
    <mergeCell ref="D22:E22"/>
    <mergeCell ref="F22:H22"/>
    <mergeCell ref="I22:L22"/>
    <mergeCell ref="M22:P22"/>
    <mergeCell ref="Q22:U22"/>
    <mergeCell ref="V23:Z23"/>
    <mergeCell ref="AA23:AB23"/>
    <mergeCell ref="AC23:AD23"/>
    <mergeCell ref="AE23:AF23"/>
    <mergeCell ref="AG23:AH23"/>
    <mergeCell ref="AI23:AN23"/>
    <mergeCell ref="B23:C23"/>
    <mergeCell ref="D23:E23"/>
    <mergeCell ref="F23:H23"/>
    <mergeCell ref="I23:L23"/>
    <mergeCell ref="M23:P23"/>
    <mergeCell ref="Q23:U23"/>
    <mergeCell ref="V24:Z24"/>
    <mergeCell ref="AA24:AB24"/>
    <mergeCell ref="AC24:AD24"/>
    <mergeCell ref="AE24:AF24"/>
    <mergeCell ref="AG24:AH24"/>
    <mergeCell ref="AI24:AN24"/>
    <mergeCell ref="B24:C24"/>
    <mergeCell ref="D24:E24"/>
    <mergeCell ref="F24:H24"/>
    <mergeCell ref="I24:L24"/>
    <mergeCell ref="M24:P24"/>
    <mergeCell ref="Q24:U24"/>
    <mergeCell ref="V25:Z25"/>
    <mergeCell ref="AA25:AB25"/>
    <mergeCell ref="AC25:AD25"/>
    <mergeCell ref="AE25:AF25"/>
    <mergeCell ref="AG25:AH25"/>
    <mergeCell ref="AI25:AN25"/>
    <mergeCell ref="B25:C25"/>
    <mergeCell ref="D25:E25"/>
    <mergeCell ref="F25:H25"/>
    <mergeCell ref="I25:L25"/>
    <mergeCell ref="M25:P25"/>
    <mergeCell ref="Q25:U25"/>
    <mergeCell ref="V26:Z26"/>
    <mergeCell ref="AA26:AB26"/>
    <mergeCell ref="AC26:AD26"/>
    <mergeCell ref="AE26:AF26"/>
    <mergeCell ref="AG26:AH26"/>
    <mergeCell ref="AI26:AN26"/>
    <mergeCell ref="B26:C26"/>
    <mergeCell ref="D26:E26"/>
    <mergeCell ref="F26:H26"/>
    <mergeCell ref="I26:L26"/>
    <mergeCell ref="M26:P26"/>
    <mergeCell ref="Q26:U26"/>
    <mergeCell ref="V27:Z27"/>
    <mergeCell ref="AA27:AB27"/>
    <mergeCell ref="AC27:AD27"/>
    <mergeCell ref="AE27:AF27"/>
    <mergeCell ref="AG27:AH27"/>
    <mergeCell ref="AI27:AN27"/>
    <mergeCell ref="B27:C27"/>
    <mergeCell ref="D27:E27"/>
    <mergeCell ref="F27:H27"/>
    <mergeCell ref="I27:L27"/>
    <mergeCell ref="M27:P27"/>
    <mergeCell ref="Q27:U27"/>
    <mergeCell ref="V28:Z28"/>
    <mergeCell ref="AA28:AB28"/>
    <mergeCell ref="AC28:AD28"/>
    <mergeCell ref="AE28:AF28"/>
    <mergeCell ref="AG28:AH28"/>
    <mergeCell ref="AI28:AN28"/>
    <mergeCell ref="B28:C28"/>
    <mergeCell ref="D28:E28"/>
    <mergeCell ref="F28:H28"/>
    <mergeCell ref="I28:L28"/>
    <mergeCell ref="M28:P28"/>
    <mergeCell ref="Q28:U28"/>
    <mergeCell ref="V29:Z29"/>
    <mergeCell ref="AA29:AB29"/>
    <mergeCell ref="AC29:AD29"/>
    <mergeCell ref="AE29:AF29"/>
    <mergeCell ref="AG29:AH29"/>
    <mergeCell ref="AI29:AN29"/>
    <mergeCell ref="B29:C29"/>
    <mergeCell ref="D29:E29"/>
    <mergeCell ref="F29:H29"/>
    <mergeCell ref="I29:L29"/>
    <mergeCell ref="M29:P29"/>
    <mergeCell ref="Q29:U29"/>
    <mergeCell ref="V30:Z30"/>
    <mergeCell ref="AA30:AB30"/>
    <mergeCell ref="AC30:AD30"/>
    <mergeCell ref="AE30:AF30"/>
    <mergeCell ref="AG30:AH30"/>
    <mergeCell ref="AI30:AN30"/>
    <mergeCell ref="B30:C30"/>
    <mergeCell ref="D30:E30"/>
    <mergeCell ref="F30:H30"/>
    <mergeCell ref="I30:L30"/>
    <mergeCell ref="M30:P30"/>
    <mergeCell ref="Q30:U30"/>
    <mergeCell ref="V31:Z31"/>
    <mergeCell ref="AA31:AB31"/>
    <mergeCell ref="AC31:AD31"/>
    <mergeCell ref="AE31:AF31"/>
    <mergeCell ref="AG31:AH31"/>
    <mergeCell ref="AI31:AN31"/>
    <mergeCell ref="B31:C31"/>
    <mergeCell ref="D31:E31"/>
    <mergeCell ref="F31:H31"/>
    <mergeCell ref="I31:L31"/>
    <mergeCell ref="M31:P31"/>
    <mergeCell ref="Q31:U31"/>
    <mergeCell ref="V32:Z32"/>
    <mergeCell ref="AA32:AB32"/>
    <mergeCell ref="AC32:AD32"/>
    <mergeCell ref="AE32:AF32"/>
    <mergeCell ref="AG32:AH32"/>
    <mergeCell ref="AI32:AN32"/>
    <mergeCell ref="B32:C32"/>
    <mergeCell ref="D32:E32"/>
    <mergeCell ref="F32:H32"/>
    <mergeCell ref="I32:L32"/>
    <mergeCell ref="M32:P32"/>
    <mergeCell ref="Q32:U32"/>
    <mergeCell ref="V33:Z33"/>
    <mergeCell ref="AA33:AB33"/>
    <mergeCell ref="AC33:AD33"/>
    <mergeCell ref="AE33:AF33"/>
    <mergeCell ref="AG33:AH33"/>
    <mergeCell ref="AI33:AN33"/>
    <mergeCell ref="B33:C33"/>
    <mergeCell ref="D33:E33"/>
    <mergeCell ref="F33:H33"/>
    <mergeCell ref="I33:L33"/>
    <mergeCell ref="M33:P33"/>
    <mergeCell ref="Q33:U33"/>
    <mergeCell ref="V34:Z34"/>
    <mergeCell ref="AA34:AB34"/>
    <mergeCell ref="AC34:AD34"/>
    <mergeCell ref="AE34:AF34"/>
    <mergeCell ref="AG34:AH34"/>
    <mergeCell ref="AI34:AN34"/>
    <mergeCell ref="B34:C34"/>
    <mergeCell ref="D34:E34"/>
    <mergeCell ref="F34:H34"/>
    <mergeCell ref="I34:L34"/>
    <mergeCell ref="M34:P34"/>
    <mergeCell ref="Q34:U34"/>
    <mergeCell ref="V35:Z35"/>
    <mergeCell ref="AA35:AB35"/>
    <mergeCell ref="AC35:AD35"/>
    <mergeCell ref="AE35:AF35"/>
    <mergeCell ref="AG35:AH35"/>
    <mergeCell ref="AI35:AN35"/>
    <mergeCell ref="B35:C35"/>
    <mergeCell ref="D35:E35"/>
    <mergeCell ref="F35:H35"/>
    <mergeCell ref="I35:L35"/>
    <mergeCell ref="M35:P35"/>
    <mergeCell ref="Q35:U35"/>
    <mergeCell ref="V36:Z36"/>
    <mergeCell ref="AA36:AB36"/>
    <mergeCell ref="AC36:AD36"/>
    <mergeCell ref="AE36:AF36"/>
    <mergeCell ref="AG36:AH36"/>
    <mergeCell ref="AI36:AN36"/>
    <mergeCell ref="B36:C36"/>
    <mergeCell ref="D36:E36"/>
    <mergeCell ref="F36:H36"/>
    <mergeCell ref="I36:L36"/>
    <mergeCell ref="M36:P36"/>
    <mergeCell ref="Q36:U36"/>
    <mergeCell ref="V37:Z37"/>
    <mergeCell ref="AA37:AB37"/>
    <mergeCell ref="AC37:AD37"/>
    <mergeCell ref="AE37:AF37"/>
    <mergeCell ref="AG37:AH37"/>
    <mergeCell ref="AI37:AN37"/>
    <mergeCell ref="B37:C37"/>
    <mergeCell ref="D37:E37"/>
    <mergeCell ref="F37:H37"/>
    <mergeCell ref="I37:L37"/>
    <mergeCell ref="M37:P37"/>
    <mergeCell ref="Q37:U37"/>
    <mergeCell ref="AG39:AH39"/>
    <mergeCell ref="AI39:AN39"/>
    <mergeCell ref="B39:C39"/>
    <mergeCell ref="D39:E39"/>
    <mergeCell ref="F39:H39"/>
    <mergeCell ref="I39:L39"/>
    <mergeCell ref="M39:P39"/>
    <mergeCell ref="Q39:U39"/>
    <mergeCell ref="V38:Z38"/>
    <mergeCell ref="AA38:AB38"/>
    <mergeCell ref="AC38:AD38"/>
    <mergeCell ref="AE38:AF38"/>
    <mergeCell ref="AG38:AH38"/>
    <mergeCell ref="AI38:AN38"/>
    <mergeCell ref="B38:C38"/>
    <mergeCell ref="D38:E38"/>
    <mergeCell ref="F38:H38"/>
    <mergeCell ref="I38:L38"/>
    <mergeCell ref="M38:P38"/>
    <mergeCell ref="Q38:U38"/>
    <mergeCell ref="F40:H40"/>
    <mergeCell ref="I40:L40"/>
    <mergeCell ref="M40:P40"/>
    <mergeCell ref="Q40:U40"/>
    <mergeCell ref="V40:Z40"/>
    <mergeCell ref="V39:Z39"/>
    <mergeCell ref="AA39:AB39"/>
    <mergeCell ref="AC39:AD39"/>
    <mergeCell ref="AE39:AF39"/>
    <mergeCell ref="A42:A46"/>
    <mergeCell ref="C42:AN42"/>
    <mergeCell ref="C43:AN43"/>
    <mergeCell ref="C44:AN44"/>
    <mergeCell ref="C45:AN45"/>
    <mergeCell ref="C46:AN46"/>
    <mergeCell ref="V41:Z41"/>
    <mergeCell ref="AA41:AB41"/>
    <mergeCell ref="AC41:AD41"/>
    <mergeCell ref="AE41:AF41"/>
    <mergeCell ref="AG41:AH41"/>
    <mergeCell ref="AI41:AN41"/>
    <mergeCell ref="A41:E41"/>
    <mergeCell ref="F41:H41"/>
    <mergeCell ref="I41:L41"/>
    <mergeCell ref="M41:P41"/>
    <mergeCell ref="Q41:U41"/>
    <mergeCell ref="AI13:AL14"/>
    <mergeCell ref="AM13:AN14"/>
    <mergeCell ref="S51:X51"/>
    <mergeCell ref="Y51:AD51"/>
    <mergeCell ref="AE51:AH51"/>
    <mergeCell ref="S52:X52"/>
    <mergeCell ref="Y52:AJ52"/>
    <mergeCell ref="R53:Y53"/>
    <mergeCell ref="B48:J48"/>
    <mergeCell ref="L48:N48"/>
    <mergeCell ref="O48:U48"/>
    <mergeCell ref="V48:W48"/>
    <mergeCell ref="C51:D51"/>
    <mergeCell ref="F51:G51"/>
    <mergeCell ref="H51:I51"/>
    <mergeCell ref="K51:L51"/>
    <mergeCell ref="N51:O51"/>
    <mergeCell ref="P51:Q51"/>
    <mergeCell ref="AA40:AB40"/>
    <mergeCell ref="AC40:AD40"/>
    <mergeCell ref="AE40:AF40"/>
    <mergeCell ref="AG40:AH40"/>
    <mergeCell ref="AI40:AN40"/>
    <mergeCell ref="A40:E40"/>
  </mergeCells>
  <phoneticPr fontId="1"/>
  <dataValidations count="8">
    <dataValidation type="list" allowBlank="1" showInputMessage="1" showErrorMessage="1" sqref="W8:AD8" xr:uid="{5EAB46ED-B56F-410F-BC8C-692BDD81D70C}">
      <formula1>"コーチ１,コーチ３"</formula1>
    </dataValidation>
    <dataValidation type="list" allowBlank="1" showInputMessage="1" showErrorMessage="1" sqref="AM3:AO4" xr:uid="{A08BEFB6-B331-4F4A-8B22-3E31B0B9C7CA}">
      <formula1>"Ａ,Ｂ,Ｃ,Ｍ,Ｓ"</formula1>
    </dataValidation>
    <dataValidation type="list" allowBlank="1" showInputMessage="1" showErrorMessage="1" sqref="AE16:AH39" xr:uid="{77509691-EBF8-4097-B412-0254759A8C20}">
      <formula1>"右,左,両方"</formula1>
    </dataValidation>
    <dataValidation type="list" allowBlank="1" showInputMessage="1" showErrorMessage="1" sqref="AA16:AB41" xr:uid="{CCBCBE79-3506-401E-8E29-0A779EC8EE2B}">
      <formula1>"男,女,－"</formula1>
    </dataValidation>
    <dataValidation type="list" allowBlank="1" showInputMessage="1" sqref="P7:R8 AA15:AB15" xr:uid="{2F653BA6-843C-4AD5-B141-6C99CCA9A55A}">
      <formula1>"男,女,－"</formula1>
    </dataValidation>
    <dataValidation allowBlank="1" showInputMessage="1" sqref="AC15:AD15" xr:uid="{1457284B-7321-498E-9DBE-D4ABD29E109D}"/>
    <dataValidation type="list" allowBlank="1" showInputMessage="1" sqref="AE15:AH15" xr:uid="{44EED2A5-F58A-4C84-B153-FDA6C2B3792D}">
      <formula1>"右,左,両方"</formula1>
    </dataValidation>
    <dataValidation type="list" allowBlank="1" showInputMessage="1" sqref="AM13:AN14" xr:uid="{6E90DB58-B54F-4300-96FE-203CD1E78337}">
      <formula1>"表示する,表示しない"</formula1>
    </dataValidation>
  </dataValidations>
  <printOptions horizontalCentered="1"/>
  <pageMargins left="0.31496062992125984" right="0.35433070866141736" top="0.47244094488188981" bottom="0.15748031496062992" header="0.35433070866141736" footer="0.11811023622047245"/>
  <pageSetup paperSize="9" scale="8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CD6605-DF9F-441A-9A04-24E514B0643C}">
          <x14:formula1>
            <xm:f>大会名等!$F$6:$F$17</xm:f>
          </x14:formula1>
          <xm:sqref>E2:AM2</xm:sqref>
        </x14:dataValidation>
        <x14:dataValidation type="list" allowBlank="1" showInputMessage="1" showErrorMessage="1" xr:uid="{BED71B31-56E7-4906-9BB0-069DBBE0CF0C}">
          <x14:formula1>
            <xm:f>大会名等!$I$6:$I$28</xm:f>
          </x14:formula1>
          <xm:sqref>D3:G4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7CBE-F3C0-48D9-BF4F-E96E2A7A92B6}">
  <dimension ref="A3:I28"/>
  <sheetViews>
    <sheetView zoomScale="98" zoomScaleNormal="98" workbookViewId="0">
      <selection activeCell="F25" sqref="F25"/>
    </sheetView>
  </sheetViews>
  <sheetFormatPr defaultRowHeight="13.2" x14ac:dyDescent="0.2"/>
  <cols>
    <col min="2" max="2" width="11.88671875" customWidth="1"/>
    <col min="3" max="3" width="11.6640625" customWidth="1"/>
    <col min="4" max="4" width="10.44140625" customWidth="1"/>
    <col min="5" max="5" width="9.109375" customWidth="1"/>
    <col min="6" max="6" width="114.77734375" customWidth="1"/>
    <col min="7" max="8" width="3.77734375" customWidth="1"/>
    <col min="9" max="9" width="15.6640625" customWidth="1"/>
  </cols>
  <sheetData>
    <row r="3" spans="1:9" ht="13.8" thickBot="1" x14ac:dyDescent="0.25">
      <c r="A3" s="2" t="s">
        <v>53</v>
      </c>
      <c r="B3" s="2" t="str">
        <f ca="1">DBCS(TEXT(TODAY(),"ggge年度"))</f>
        <v>令和８年度</v>
      </c>
    </row>
    <row r="4" spans="1:9" ht="13.8" thickBot="1" x14ac:dyDescent="0.25">
      <c r="A4" s="2" t="s">
        <v>54</v>
      </c>
      <c r="B4" s="3">
        <f ca="1">YEAR(NOW())</f>
        <v>2026</v>
      </c>
      <c r="C4" s="230" t="s">
        <v>55</v>
      </c>
      <c r="D4" s="231"/>
    </row>
    <row r="5" spans="1:9" ht="13.8" thickBot="1" x14ac:dyDescent="0.25">
      <c r="C5" s="5" t="s">
        <v>56</v>
      </c>
      <c r="D5" s="6" t="s">
        <v>57</v>
      </c>
      <c r="F5" s="43" t="s">
        <v>58</v>
      </c>
      <c r="G5" s="1"/>
      <c r="H5" s="44"/>
      <c r="I5" s="45" t="s">
        <v>46</v>
      </c>
    </row>
    <row r="6" spans="1:9" ht="13.8" thickTop="1" x14ac:dyDescent="0.2">
      <c r="C6" s="46">
        <f ca="1">$B$4-1956</f>
        <v>70</v>
      </c>
      <c r="D6" s="47"/>
      <c r="F6" s="48" t="str">
        <f ca="1">CONCATENATE("高松宮賜杯 第",DBCS($C6),"回 全日本軟式野球大会（１部）神奈川県予選")</f>
        <v>高松宮賜杯 第７０回 全日本軟式野球大会（１部）神奈川県予選</v>
      </c>
      <c r="H6" s="49">
        <v>1</v>
      </c>
      <c r="I6" s="50" t="s">
        <v>140</v>
      </c>
    </row>
    <row r="7" spans="1:9" x14ac:dyDescent="0.2">
      <c r="C7" s="51">
        <f ca="1">$B$4-1956</f>
        <v>70</v>
      </c>
      <c r="D7" s="4"/>
      <c r="F7" s="52" t="str">
        <f ca="1">CONCATENATE("高松宮賜杯 第",DBCS($C7),"回 全日本軟式野球大会（２部）神奈川県予選")</f>
        <v>高松宮賜杯 第７０回 全日本軟式野球大会（２部）神奈川県予選</v>
      </c>
      <c r="H7" s="9">
        <v>2</v>
      </c>
      <c r="I7" s="53" t="s">
        <v>141</v>
      </c>
    </row>
    <row r="8" spans="1:9" x14ac:dyDescent="0.2">
      <c r="C8" s="51">
        <f ca="1">$B$4-1946</f>
        <v>80</v>
      </c>
      <c r="D8" s="4">
        <f ca="1">$B$4-2010</f>
        <v>16</v>
      </c>
      <c r="F8" s="52" t="str">
        <f ca="1">CONCATENATE("第",DBCS($C8),"回 国民スポーツ大会神奈川県予選 兼 第",DBCS($D8),"回 海老名市長杯争奪軟式野球大会")</f>
        <v>第８０回 国民スポーツ大会神奈川県予選 兼 第１６回 海老名市長杯争奪軟式野球大会</v>
      </c>
      <c r="H8" s="9">
        <v>3</v>
      </c>
      <c r="I8" s="53" t="s">
        <v>142</v>
      </c>
    </row>
    <row r="9" spans="1:9" x14ac:dyDescent="0.2">
      <c r="C9" s="51">
        <f ca="1">$B$4-1945</f>
        <v>81</v>
      </c>
      <c r="D9" s="4">
        <f ca="1">$B$4-2012</f>
        <v>14</v>
      </c>
      <c r="F9" s="54" t="str">
        <f ca="1">CONCATENATE("天皇賜杯 第",DBCS($C9),"回 全日本軟式野球大会神奈川県予選 兼 第",DBCS($D9),"回大和市長杯争奪軟式野球大会")</f>
        <v>天皇賜杯 第８１回 全日本軟式野球大会神奈川県予選 兼 第１４回大和市長杯争奪軟式野球大会</v>
      </c>
      <c r="H9" s="9">
        <v>4</v>
      </c>
      <c r="I9" s="53" t="s">
        <v>143</v>
      </c>
    </row>
    <row r="10" spans="1:9" x14ac:dyDescent="0.2">
      <c r="C10" s="51">
        <f ca="1">$B$4-1995</f>
        <v>31</v>
      </c>
      <c r="D10" s="4">
        <f ca="1">$B$4-2019</f>
        <v>7</v>
      </c>
      <c r="F10" s="54" t="str">
        <f ca="1">CONCATENATE("第",DBCS($C10),"回 神奈川県知事杯争奪軟式野球大会横浜市予選会兼 第",DBCS($D10),"回秦野市長杯争奪軟式野球大会")</f>
        <v>第３１回 神奈川県知事杯争奪軟式野球大会横浜市予選会兼 第７回秦野市長杯争奪軟式野球大会</v>
      </c>
      <c r="H10" s="9">
        <v>5</v>
      </c>
      <c r="I10" s="53" t="s">
        <v>144</v>
      </c>
    </row>
    <row r="11" spans="1:9" x14ac:dyDescent="0.2">
      <c r="C11" s="51">
        <f ca="1">$B$4-1977</f>
        <v>49</v>
      </c>
      <c r="D11" s="4"/>
      <c r="F11" s="54" t="str">
        <f ca="1">CONCATENATE(" 第",DBCS(C11),"回 東日本軟式野球大会一部（Ｂ級）神奈川県予選")</f>
        <v xml:space="preserve"> 第４９回 東日本軟式野球大会一部（Ｂ級）神奈川県予選</v>
      </c>
      <c r="H11" s="9">
        <v>6</v>
      </c>
      <c r="I11" s="53" t="s">
        <v>145</v>
      </c>
    </row>
    <row r="12" spans="1:9" x14ac:dyDescent="0.2">
      <c r="C12" s="51">
        <f ca="1">$B$4-1977</f>
        <v>49</v>
      </c>
      <c r="D12" s="4"/>
      <c r="F12" s="54" t="str">
        <f ca="1">CONCATENATE(" 第",DBCS(C12),"回 東日本軟式野球大会二部（Ｃ級）神奈川県予選")</f>
        <v xml:space="preserve"> 第４９回 東日本軟式野球大会二部（Ｃ級）神奈川県予選</v>
      </c>
      <c r="H12" s="9">
        <v>7</v>
      </c>
      <c r="I12" s="53" t="s">
        <v>146</v>
      </c>
    </row>
    <row r="13" spans="1:9" x14ac:dyDescent="0.2">
      <c r="C13" s="7">
        <f ca="1">YEAR(NOW())</f>
        <v>2026</v>
      </c>
      <c r="D13" s="8">
        <f ca="1">$B$4-1976</f>
        <v>50</v>
      </c>
      <c r="F13" s="55" t="str">
        <f ca="1">CONCATENATE("日本スポーツマスターズ",DBCS($C13),"軟式野球競技神奈川県予選 兼 第",DBCS($D13),"回 横須賀市長杯争奪軟式野球大会")</f>
        <v>日本スポーツマスターズ２０２６軟式野球競技神奈川県予選 兼 第５０回 横須賀市長杯争奪軟式野球大会</v>
      </c>
      <c r="H13" s="9">
        <v>8</v>
      </c>
      <c r="I13" s="53" t="s">
        <v>147</v>
      </c>
    </row>
    <row r="14" spans="1:9" x14ac:dyDescent="0.2">
      <c r="C14" s="7">
        <f ca="1">$B$4-1994</f>
        <v>32</v>
      </c>
      <c r="D14" s="8">
        <f ca="1">$B$4-1995</f>
        <v>31</v>
      </c>
      <c r="F14" s="55" t="str">
        <f ca="1">CONCATENATE("第",DBCS($C14),"回 関東・東北・北海道壮年軟式野球選手権大会 兼 第",DBCS($D14),"回 天狗山旗争奪東北・関東選抜壮年軟式野球大会神奈川県予選")</f>
        <v>第３２回 関東・東北・北海道壮年軟式野球選手権大会 兼 第３１回 天狗山旗争奪東北・関東選抜壮年軟式野球大会神奈川県予選</v>
      </c>
      <c r="H14" s="9">
        <v>9</v>
      </c>
      <c r="I14" s="53" t="s">
        <v>148</v>
      </c>
    </row>
    <row r="15" spans="1:9" x14ac:dyDescent="0.2">
      <c r="C15" s="7">
        <f ca="1">$B$4-2016</f>
        <v>10</v>
      </c>
      <c r="D15" s="8"/>
      <c r="F15" s="55" t="str">
        <f ca="1">CONCATENATE("第",DBCS($C15),"回 全日本シニア軟式野球大会神奈川県予選")</f>
        <v>第１０回 全日本シニア軟式野球大会神奈川県予選</v>
      </c>
      <c r="H15" s="9">
        <v>10</v>
      </c>
      <c r="I15" s="53" t="s">
        <v>149</v>
      </c>
    </row>
    <row r="16" spans="1:9" ht="13.5" customHeight="1" x14ac:dyDescent="0.2">
      <c r="C16" s="7">
        <f ca="1">$B$4-1992</f>
        <v>34</v>
      </c>
      <c r="D16" s="8"/>
      <c r="F16" s="55" t="str">
        <f ca="1">CONCATENATE("第",DBCS($C16),"回 生涯スポーツ神奈川県古希軟式野球大会")</f>
        <v>第３４回 生涯スポーツ神奈川県古希軟式野球大会</v>
      </c>
      <c r="H16" s="9">
        <v>11</v>
      </c>
      <c r="I16" s="53" t="s">
        <v>150</v>
      </c>
    </row>
    <row r="17" spans="3:9" x14ac:dyDescent="0.2">
      <c r="C17" s="7"/>
      <c r="D17" s="8"/>
      <c r="F17" s="55"/>
      <c r="H17" s="9">
        <v>12</v>
      </c>
      <c r="I17" s="53" t="s">
        <v>151</v>
      </c>
    </row>
    <row r="18" spans="3:9" x14ac:dyDescent="0.2">
      <c r="C18" s="7"/>
      <c r="D18" s="8"/>
      <c r="F18" s="55"/>
      <c r="H18" s="9">
        <v>13</v>
      </c>
      <c r="I18" s="53" t="s">
        <v>152</v>
      </c>
    </row>
    <row r="19" spans="3:9" ht="13.8" thickBot="1" x14ac:dyDescent="0.25">
      <c r="C19" s="10"/>
      <c r="D19" s="11"/>
      <c r="F19" s="56"/>
      <c r="H19" s="9">
        <v>14</v>
      </c>
      <c r="I19" s="53" t="s">
        <v>153</v>
      </c>
    </row>
    <row r="20" spans="3:9" x14ac:dyDescent="0.2">
      <c r="H20" s="9">
        <v>15</v>
      </c>
      <c r="I20" s="53" t="s">
        <v>154</v>
      </c>
    </row>
    <row r="21" spans="3:9" x14ac:dyDescent="0.2">
      <c r="H21" s="9">
        <v>16</v>
      </c>
      <c r="I21" s="53" t="s">
        <v>155</v>
      </c>
    </row>
    <row r="22" spans="3:9" x14ac:dyDescent="0.2">
      <c r="H22" s="9">
        <v>17</v>
      </c>
      <c r="I22" s="53" t="s">
        <v>156</v>
      </c>
    </row>
    <row r="23" spans="3:9" x14ac:dyDescent="0.2">
      <c r="H23" s="9">
        <v>18</v>
      </c>
      <c r="I23" s="53" t="s">
        <v>157</v>
      </c>
    </row>
    <row r="24" spans="3:9" x14ac:dyDescent="0.2">
      <c r="H24" s="9">
        <v>19</v>
      </c>
      <c r="I24" s="53" t="s">
        <v>158</v>
      </c>
    </row>
    <row r="25" spans="3:9" x14ac:dyDescent="0.2">
      <c r="H25" s="9">
        <v>20</v>
      </c>
      <c r="I25" s="53" t="s">
        <v>159</v>
      </c>
    </row>
    <row r="26" spans="3:9" x14ac:dyDescent="0.2">
      <c r="H26" s="9">
        <v>21</v>
      </c>
      <c r="I26" s="53" t="s">
        <v>160</v>
      </c>
    </row>
    <row r="27" spans="3:9" x14ac:dyDescent="0.2">
      <c r="H27" s="9">
        <v>22</v>
      </c>
      <c r="I27" s="53" t="s">
        <v>161</v>
      </c>
    </row>
    <row r="28" spans="3:9" ht="13.8" thickBot="1" x14ac:dyDescent="0.25">
      <c r="H28" s="12">
        <v>23</v>
      </c>
      <c r="I28" s="57" t="s">
        <v>162</v>
      </c>
    </row>
  </sheetData>
  <mergeCells count="1">
    <mergeCell ref="C4:D4"/>
  </mergeCells>
  <phoneticPr fontId="1"/>
  <pageMargins left="0.31496062992125984" right="0.31496062992125984" top="0.74803149606299213" bottom="0.74803149606299213" header="0.31496062992125984" footer="0.31496062992125984"/>
  <pageSetup paperSize="9" scale="79" orientation="landscape" horizontalDpi="0" verticalDpi="0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2A7E-1424-4D37-BFCE-B4165F062331}">
  <dimension ref="A1:AB104"/>
  <sheetViews>
    <sheetView zoomScaleNormal="100" workbookViewId="0">
      <selection activeCell="G3" sqref="G3:H3"/>
    </sheetView>
  </sheetViews>
  <sheetFormatPr defaultColWidth="8.88671875" defaultRowHeight="18" x14ac:dyDescent="0.2"/>
  <cols>
    <col min="1" max="1" width="5.109375" style="33" customWidth="1"/>
    <col min="2" max="2" width="7.88671875" style="33" customWidth="1"/>
    <col min="3" max="3" width="10.109375" style="33" customWidth="1"/>
    <col min="4" max="4" width="9.33203125" style="33" bestFit="1" customWidth="1"/>
    <col min="5" max="6" width="8.88671875" style="33"/>
    <col min="7" max="8" width="10.44140625" style="33" customWidth="1"/>
    <col min="9" max="9" width="4.88671875" style="33" customWidth="1"/>
    <col min="10" max="10" width="5.6640625" style="33" customWidth="1"/>
    <col min="11" max="12" width="4.33203125" style="33" customWidth="1"/>
    <col min="13" max="13" width="19.44140625" style="33" customWidth="1"/>
    <col min="14" max="14" width="8.88671875" style="33"/>
    <col min="15" max="15" width="5.33203125" style="33" customWidth="1"/>
    <col min="16" max="16" width="8.88671875" style="33"/>
    <col min="17" max="17" width="9.33203125" style="33" bestFit="1" customWidth="1"/>
    <col min="18" max="19" width="10.88671875" style="33" customWidth="1"/>
    <col min="20" max="21" width="14.109375" style="33" customWidth="1"/>
    <col min="22" max="25" width="4.21875" style="33" customWidth="1"/>
    <col min="26" max="26" width="26.21875" style="33" customWidth="1"/>
    <col min="27" max="16384" width="8.88671875" style="33"/>
  </cols>
  <sheetData>
    <row r="1" spans="1:28" ht="18.600000000000001" thickBot="1" x14ac:dyDescent="0.25"/>
    <row r="2" spans="1:28" ht="24.6" customHeight="1" thickBot="1" x14ac:dyDescent="0.25">
      <c r="A2" s="256" t="s">
        <v>117</v>
      </c>
      <c r="B2" s="257"/>
      <c r="C2" s="254" t="str">
        <f>IFERROR(IF(ＤＬシート!$B$2="","",ＤＬシート!$B$2),"")</f>
        <v/>
      </c>
      <c r="D2" s="254"/>
      <c r="E2" s="254"/>
      <c r="F2" s="255"/>
      <c r="G2" s="64" t="s">
        <v>164</v>
      </c>
      <c r="H2" s="245" t="str">
        <f>IFERROR(IF(ＤＬシート!$A$2="","",ＤＬシート!$A$2),"")</f>
        <v/>
      </c>
      <c r="I2" s="246"/>
      <c r="O2" s="253" t="s">
        <v>165</v>
      </c>
      <c r="P2" s="253"/>
      <c r="Q2" s="253"/>
      <c r="R2" s="253"/>
    </row>
    <row r="3" spans="1:28" ht="16.2" customHeight="1" x14ac:dyDescent="0.2">
      <c r="A3" s="258" t="s">
        <v>75</v>
      </c>
      <c r="B3" s="249" t="s">
        <v>0</v>
      </c>
      <c r="C3" s="249" t="s">
        <v>76</v>
      </c>
      <c r="D3" s="251" t="s">
        <v>77</v>
      </c>
      <c r="E3" s="236" t="s">
        <v>24</v>
      </c>
      <c r="F3" s="237"/>
      <c r="G3" s="236" t="s">
        <v>37</v>
      </c>
      <c r="H3" s="238"/>
      <c r="I3" s="239" t="s">
        <v>33</v>
      </c>
      <c r="J3" s="241" t="s">
        <v>78</v>
      </c>
      <c r="K3" s="243" t="s">
        <v>63</v>
      </c>
      <c r="L3" s="232" t="s">
        <v>64</v>
      </c>
      <c r="M3" s="234" t="s">
        <v>163</v>
      </c>
      <c r="O3" s="247" t="s">
        <v>0</v>
      </c>
      <c r="P3" s="249" t="s">
        <v>76</v>
      </c>
      <c r="Q3" s="251" t="s">
        <v>77</v>
      </c>
      <c r="R3" s="236" t="s">
        <v>24</v>
      </c>
      <c r="S3" s="237"/>
      <c r="T3" s="236" t="s">
        <v>37</v>
      </c>
      <c r="U3" s="238"/>
      <c r="V3" s="239" t="s">
        <v>33</v>
      </c>
      <c r="W3" s="241" t="s">
        <v>78</v>
      </c>
      <c r="X3" s="243" t="s">
        <v>63</v>
      </c>
      <c r="Y3" s="232" t="s">
        <v>64</v>
      </c>
      <c r="Z3" s="234" t="s">
        <v>163</v>
      </c>
    </row>
    <row r="4" spans="1:28" ht="16.2" customHeight="1" thickBot="1" x14ac:dyDescent="0.25">
      <c r="A4" s="259"/>
      <c r="B4" s="250"/>
      <c r="C4" s="250"/>
      <c r="D4" s="252"/>
      <c r="E4" s="34" t="s">
        <v>31</v>
      </c>
      <c r="F4" s="35" t="s">
        <v>32</v>
      </c>
      <c r="G4" s="36" t="s">
        <v>35</v>
      </c>
      <c r="H4" s="35" t="s">
        <v>36</v>
      </c>
      <c r="I4" s="240"/>
      <c r="J4" s="242"/>
      <c r="K4" s="244"/>
      <c r="L4" s="233"/>
      <c r="M4" s="235"/>
      <c r="O4" s="248"/>
      <c r="P4" s="250"/>
      <c r="Q4" s="252"/>
      <c r="R4" s="34" t="s">
        <v>31</v>
      </c>
      <c r="S4" s="35" t="s">
        <v>32</v>
      </c>
      <c r="T4" s="36" t="s">
        <v>35</v>
      </c>
      <c r="U4" s="35" t="s">
        <v>36</v>
      </c>
      <c r="V4" s="240"/>
      <c r="W4" s="242"/>
      <c r="X4" s="244"/>
      <c r="Y4" s="233"/>
      <c r="Z4" s="235"/>
    </row>
    <row r="5" spans="1:28" ht="18.600000000000001" thickTop="1" x14ac:dyDescent="0.2">
      <c r="A5" s="37">
        <v>1</v>
      </c>
      <c r="B5" s="40" t="str">
        <f>IFERROR(IF(ＤＬシート!$U2="","",ＤＬシート!$U2),"")</f>
        <v/>
      </c>
      <c r="C5" s="38" t="str">
        <f>IFERROR(IF(ＤＬシート!$T2="",IF($B5=30,"監督",""),ＤＬシート!$T2),"")</f>
        <v/>
      </c>
      <c r="D5" s="38" t="str">
        <f>IFERROR(IF(ＤＬシート!$E2="","","○"),"")</f>
        <v/>
      </c>
      <c r="E5" s="38" t="str">
        <f>IFERROR(IF(ＤＬシート!$H2="","",(LEFT(ＤＬシート!$H2,FIND(" ",ＤＬシート!$H2)-1))),"")</f>
        <v/>
      </c>
      <c r="F5" s="38" t="str">
        <f>IFERROR(IF(ＤＬシート!$H2="","",(RIGHT(ＤＬシート!$H2,LEN(ＤＬシート!$H2)-FIND(" ",ＤＬシート!$H2)))),"")</f>
        <v/>
      </c>
      <c r="G5" s="38" t="str">
        <f>IFERROR(IF(ＤＬシート!$I2="","",(LEFT(ＤＬシート!$I2,FIND(" ",ＤＬシート!$I2)-1))),"")</f>
        <v/>
      </c>
      <c r="H5" s="38" t="str">
        <f>IFERROR(IF(ＤＬシート!$I2="","",(RIGHT(ＤＬシート!$I2,LEN(ＤＬシート!$I2)-FIND(" ",ＤＬシート!$I2)))),"")</f>
        <v/>
      </c>
      <c r="I5" s="38" t="str">
        <f>IFERROR(IF(ＤＬシート!$K2="","",ＤＬシート!$K2),"")</f>
        <v/>
      </c>
      <c r="J5" s="38" t="str">
        <f>IFERROR(IF(ＤＬシート!$M2="","",ＤＬシート!$M2),"")</f>
        <v/>
      </c>
      <c r="K5" s="38" t="str">
        <f>IFERROR(IF(ＤＬシート!$V2="","",LEFT(ＤＬシート!$V2,1)),"")</f>
        <v/>
      </c>
      <c r="L5" s="58" t="str">
        <f>IFERROR(IF(ＤＬシート!$W2="","",LEFT(ＤＬシート!$W2,1)),"")</f>
        <v/>
      </c>
      <c r="M5" s="61" t="str">
        <f>IFERROR(IF(ＤＬシート!$AF2="","",MID(ＤＬシート!$AF2,1,FIND("（",ＤＬシート!$AF2,1)-1)),"")</f>
        <v/>
      </c>
      <c r="N5" s="33">
        <f>IFERROR(VLOOKUP($A5,$A$5:$M$104,1,FALSE),"")</f>
        <v>1</v>
      </c>
      <c r="O5" s="65" t="str">
        <f>IFERROR(VLOOKUP($AB5,$B$5:$M$55,1,FALSE),"")</f>
        <v/>
      </c>
      <c r="P5" s="66" t="str">
        <f>IF($E5="","",IFERROR(VLOOKUP($O5,$B$5:$M$55,2,FALSE),""))</f>
        <v/>
      </c>
      <c r="Q5" s="66" t="str">
        <f>IF($E5="","",IFERROR(VLOOKUP($O5,$B$5:$M$55,3,FALSE),""))</f>
        <v/>
      </c>
      <c r="R5" s="66" t="str">
        <f>IF($E5="","",IFERROR(VLOOKUP($O5,$B$5:$M$55,4,FALSE),""))</f>
        <v/>
      </c>
      <c r="S5" s="66" t="str">
        <f>IF($E5="","",IFERROR(VLOOKUP($O5,$B$5:$M$55,5,FALSE),""))</f>
        <v/>
      </c>
      <c r="T5" s="66" t="str">
        <f>IF($E5="","",IFERROR(VLOOKUP($O5,$B$5:$M$55,6,FALSE),""))</f>
        <v/>
      </c>
      <c r="U5" s="66" t="str">
        <f>IF($E5="","",IFERROR(VLOOKUP($O5,$B$5:$M$55,7,FALSE),""))</f>
        <v/>
      </c>
      <c r="V5" s="66" t="str">
        <f>VLOOKUP($O5,$B$5:$M$55,8,FALSE)</f>
        <v/>
      </c>
      <c r="W5" s="66" t="str">
        <f>IF($E5="","",IFERROR(VLOOKUP($O5,$B$5:$M$55,9,FALSE),""))</f>
        <v/>
      </c>
      <c r="X5" s="66" t="str">
        <f>IF($E5="","",IFERROR(VLOOKUP($O5,$B$5:$M$55,10,FALSE),""))</f>
        <v/>
      </c>
      <c r="Y5" s="66" t="str">
        <f>IF($E5="","",IFERROR(VLOOKUP($O5,$B$5:$M$55,11,FALSE),""))</f>
        <v/>
      </c>
      <c r="Z5" s="61" t="str">
        <f>IF($E5="","",IFERROR(VLOOKUP($O5,$B$5:$M$55,12,FALSE),""))</f>
        <v/>
      </c>
      <c r="AB5" s="33" t="str">
        <f>IFERROR(SMALL($B$5:$B$104,$A5),"")</f>
        <v/>
      </c>
    </row>
    <row r="6" spans="1:28" x14ac:dyDescent="0.2">
      <c r="A6" s="39">
        <v>2</v>
      </c>
      <c r="B6" s="40" t="str">
        <f>IFERROR(IF(ＤＬシート!$U3="","",ＤＬシート!$U3),"")</f>
        <v/>
      </c>
      <c r="C6" s="40" t="str">
        <f>IFERROR(IF(ＤＬシート!$T3="",IF($B6=30,"監督",""),ＤＬシート!$T3),"")</f>
        <v/>
      </c>
      <c r="D6" s="40" t="str">
        <f>IFERROR(IF(ＤＬシート!$E3="","","○"),"")</f>
        <v/>
      </c>
      <c r="E6" s="40" t="str">
        <f>IFERROR(IF(ＤＬシート!$H3="","",(LEFT(ＤＬシート!$H3,FIND(" ",ＤＬシート!$H3)-1))),"")</f>
        <v/>
      </c>
      <c r="F6" s="40" t="str">
        <f>IFERROR(IF(ＤＬシート!$H3="","",(RIGHT(ＤＬシート!$H3,LEN(ＤＬシート!$H3)-FIND(" ",ＤＬシート!$H3)))),"")</f>
        <v/>
      </c>
      <c r="G6" s="40" t="str">
        <f>IFERROR(IF(ＤＬシート!$I3="","",(LEFT(ＤＬシート!$I3,FIND(" ",ＤＬシート!$I3)-1))),"")</f>
        <v/>
      </c>
      <c r="H6" s="40" t="str">
        <f>IFERROR(IF(ＤＬシート!$I3="","",(RIGHT(ＤＬシート!$I3,LEN(ＤＬシート!$I3)-FIND(" ",ＤＬシート!$I3)))),"")</f>
        <v/>
      </c>
      <c r="I6" s="40" t="str">
        <f>IFERROR(IF(ＤＬシート!$K3="","",ＤＬシート!$K3),"")</f>
        <v/>
      </c>
      <c r="J6" s="40" t="str">
        <f>IFERROR(IF(ＤＬシート!$M3="","",ＤＬシート!$M3),"")</f>
        <v/>
      </c>
      <c r="K6" s="40" t="str">
        <f>IFERROR(IF(ＤＬシート!$V3="","",LEFT(ＤＬシート!$V3,1)),"")</f>
        <v/>
      </c>
      <c r="L6" s="59" t="str">
        <f>IFERROR(IF(ＤＬシート!$W3="","",LEFT(ＤＬシート!$W3,1)),"")</f>
        <v/>
      </c>
      <c r="M6" s="62" t="str">
        <f>IFERROR(IF(ＤＬシート!$AF3="","",MID(ＤＬシート!$AF3,1,FIND("（",ＤＬシート!$AF3,1)-1)),"")</f>
        <v/>
      </c>
      <c r="N6" s="33">
        <v>2</v>
      </c>
      <c r="O6" s="67" t="str">
        <f t="shared" ref="O6:O69" si="0">IFERROR(VLOOKUP($AB6,$B$5:$M$55,1,FALSE),"")</f>
        <v/>
      </c>
      <c r="P6" s="68" t="str">
        <f t="shared" ref="P6:P69" si="1">IF($E6="","",IFERROR(VLOOKUP($O6,$B$5:$M$55,2,FALSE),""))</f>
        <v/>
      </c>
      <c r="Q6" s="68" t="str">
        <f t="shared" ref="Q6:Q69" si="2">IF($E6="","",IFERROR(VLOOKUP($O6,$B$5:$M$55,3,FALSE),""))</f>
        <v/>
      </c>
      <c r="R6" s="68" t="str">
        <f t="shared" ref="R6:R69" si="3">IF($E6="","",IFERROR(VLOOKUP($O6,$B$5:$M$55,4,FALSE),""))</f>
        <v/>
      </c>
      <c r="S6" s="68" t="str">
        <f t="shared" ref="S6:S69" si="4">IF($E6="","",IFERROR(VLOOKUP($O6,$B$5:$M$55,5,FALSE),""))</f>
        <v/>
      </c>
      <c r="T6" s="68" t="str">
        <f t="shared" ref="T6:T69" si="5">IF($E6="","",IFERROR(VLOOKUP($O6,$B$5:$M$55,6,FALSE),""))</f>
        <v/>
      </c>
      <c r="U6" s="68" t="str">
        <f t="shared" ref="U6:U69" si="6">IF($E6="","",IFERROR(VLOOKUP($O6,$B$5:$M$55,7,FALSE),""))</f>
        <v/>
      </c>
      <c r="V6" s="68" t="str">
        <f t="shared" ref="V6:V69" si="7">VLOOKUP($O6,$B$5:$M$55,8,FALSE)</f>
        <v/>
      </c>
      <c r="W6" s="68" t="str">
        <f t="shared" ref="W6:W69" si="8">IF($E6="","",IFERROR(VLOOKUP($O6,$B$5:$M$55,9,FALSE),""))</f>
        <v/>
      </c>
      <c r="X6" s="68" t="str">
        <f t="shared" ref="X6:X69" si="9">IF($E6="","",IFERROR(VLOOKUP($O6,$B$5:$M$55,10,FALSE),""))</f>
        <v/>
      </c>
      <c r="Y6" s="68" t="str">
        <f t="shared" ref="Y6:Y69" si="10">IF($E6="","",IFERROR(VLOOKUP($O6,$B$5:$M$55,11,FALSE),""))</f>
        <v/>
      </c>
      <c r="Z6" s="62" t="str">
        <f t="shared" ref="Z6:Z69" si="11">IF($E6="","",IFERROR(VLOOKUP($O6,$B$5:$M$55,12,FALSE),""))</f>
        <v/>
      </c>
      <c r="AB6" s="33" t="str">
        <f t="shared" ref="AB6:AB69" si="12">IFERROR(SMALL($B$5:$B$104,$A6),"")</f>
        <v/>
      </c>
    </row>
    <row r="7" spans="1:28" x14ac:dyDescent="0.2">
      <c r="A7" s="39">
        <v>3</v>
      </c>
      <c r="B7" s="40" t="str">
        <f>IFERROR(IF(ＤＬシート!$U4="","",ＤＬシート!$U4),"")</f>
        <v/>
      </c>
      <c r="C7" s="40" t="str">
        <f>IFERROR(IF(ＤＬシート!$T4="",IF($B7=30,"監督",""),ＤＬシート!$T4),"")</f>
        <v/>
      </c>
      <c r="D7" s="40" t="str">
        <f>IFERROR(IF(ＤＬシート!$E4="","","○"),"")</f>
        <v/>
      </c>
      <c r="E7" s="40" t="str">
        <f>IFERROR(IF(ＤＬシート!$H4="","",(LEFT(ＤＬシート!$H4,FIND(" ",ＤＬシート!$H4)-1))),"")</f>
        <v/>
      </c>
      <c r="F7" s="40" t="str">
        <f>IFERROR(IF(ＤＬシート!$H4="","",(RIGHT(ＤＬシート!$H4,LEN(ＤＬシート!$H4)-FIND(" ",ＤＬシート!$H4)))),"")</f>
        <v/>
      </c>
      <c r="G7" s="40" t="str">
        <f>IFERROR(IF(ＤＬシート!$I4="","",(LEFT(ＤＬシート!$I4,FIND(" ",ＤＬシート!$I4)-1))),"")</f>
        <v/>
      </c>
      <c r="H7" s="40" t="str">
        <f>IFERROR(IF(ＤＬシート!$I4="","",(RIGHT(ＤＬシート!$I4,LEN(ＤＬシート!$I4)-FIND(" ",ＤＬシート!$I4)))),"")</f>
        <v/>
      </c>
      <c r="I7" s="40" t="str">
        <f>IFERROR(IF(ＤＬシート!$K4="","",ＤＬシート!$K4),"")</f>
        <v/>
      </c>
      <c r="J7" s="40" t="str">
        <f>IFERROR(IF(ＤＬシート!$M4="","",ＤＬシート!$M4),"")</f>
        <v/>
      </c>
      <c r="K7" s="40" t="str">
        <f>IFERROR(IF(ＤＬシート!$V4="","",LEFT(ＤＬシート!$V4,1)),"")</f>
        <v/>
      </c>
      <c r="L7" s="59" t="str">
        <f>IFERROR(IF(ＤＬシート!$W4="","",LEFT(ＤＬシート!$W4,1)),"")</f>
        <v/>
      </c>
      <c r="M7" s="62" t="str">
        <f>IFERROR(IF(ＤＬシート!$AF4="","",MID(ＤＬシート!$AF4,1,FIND("（",ＤＬシート!$AF4,1)-1)),"")</f>
        <v/>
      </c>
      <c r="N7" s="33">
        <v>3</v>
      </c>
      <c r="O7" s="67" t="str">
        <f t="shared" si="0"/>
        <v/>
      </c>
      <c r="P7" s="68" t="str">
        <f t="shared" si="1"/>
        <v/>
      </c>
      <c r="Q7" s="68" t="str">
        <f t="shared" si="2"/>
        <v/>
      </c>
      <c r="R7" s="68" t="str">
        <f t="shared" si="3"/>
        <v/>
      </c>
      <c r="S7" s="68" t="str">
        <f t="shared" si="4"/>
        <v/>
      </c>
      <c r="T7" s="68" t="str">
        <f t="shared" si="5"/>
        <v/>
      </c>
      <c r="U7" s="68" t="str">
        <f t="shared" si="6"/>
        <v/>
      </c>
      <c r="V7" s="68" t="str">
        <f t="shared" si="7"/>
        <v/>
      </c>
      <c r="W7" s="68" t="str">
        <f t="shared" si="8"/>
        <v/>
      </c>
      <c r="X7" s="68" t="str">
        <f t="shared" si="9"/>
        <v/>
      </c>
      <c r="Y7" s="68" t="str">
        <f t="shared" si="10"/>
        <v/>
      </c>
      <c r="Z7" s="62" t="str">
        <f t="shared" si="11"/>
        <v/>
      </c>
      <c r="AB7" s="33" t="str">
        <f t="shared" si="12"/>
        <v/>
      </c>
    </row>
    <row r="8" spans="1:28" x14ac:dyDescent="0.2">
      <c r="A8" s="39">
        <v>4</v>
      </c>
      <c r="B8" s="40" t="str">
        <f>IFERROR(IF(ＤＬシート!$U5="","",ＤＬシート!$U5),"")</f>
        <v/>
      </c>
      <c r="C8" s="40" t="str">
        <f>IFERROR(IF(ＤＬシート!$T5="",IF($B8=30,"監督",""),ＤＬシート!$T5),"")</f>
        <v/>
      </c>
      <c r="D8" s="40" t="str">
        <f>IFERROR(IF(ＤＬシート!$E5="","","○"),"")</f>
        <v/>
      </c>
      <c r="E8" s="40" t="str">
        <f>IFERROR(IF(ＤＬシート!$H5="","",(LEFT(ＤＬシート!$H5,FIND(" ",ＤＬシート!$H5)-1))),"")</f>
        <v/>
      </c>
      <c r="F8" s="40" t="str">
        <f>IFERROR(IF(ＤＬシート!$H5="","",(RIGHT(ＤＬシート!$H5,LEN(ＤＬシート!$H5)-FIND(" ",ＤＬシート!$H5)))),"")</f>
        <v/>
      </c>
      <c r="G8" s="40" t="str">
        <f>IFERROR(IF(ＤＬシート!$I5="","",(LEFT(ＤＬシート!$I5,FIND(" ",ＤＬシート!$I5)-1))),"")</f>
        <v/>
      </c>
      <c r="H8" s="40" t="str">
        <f>IFERROR(IF(ＤＬシート!$I5="","",(RIGHT(ＤＬシート!$I5,LEN(ＤＬシート!$I5)-FIND(" ",ＤＬシート!$I5)))),"")</f>
        <v/>
      </c>
      <c r="I8" s="40" t="str">
        <f>IFERROR(IF(ＤＬシート!$K5="","",ＤＬシート!$K5),"")</f>
        <v/>
      </c>
      <c r="J8" s="40" t="str">
        <f>IFERROR(IF(ＤＬシート!$M5="","",ＤＬシート!$M5),"")</f>
        <v/>
      </c>
      <c r="K8" s="40" t="str">
        <f>IFERROR(IF(ＤＬシート!$V5="","",LEFT(ＤＬシート!$V5,1)),"")</f>
        <v/>
      </c>
      <c r="L8" s="59" t="str">
        <f>IFERROR(IF(ＤＬシート!$W5="","",LEFT(ＤＬシート!$W5,1)),"")</f>
        <v/>
      </c>
      <c r="M8" s="62" t="str">
        <f>IFERROR(IF(ＤＬシート!$AF5="","",MID(ＤＬシート!$AF5,1,FIND("（",ＤＬシート!$AF5,1)-1)),"")</f>
        <v/>
      </c>
      <c r="N8" s="33">
        <v>4</v>
      </c>
      <c r="O8" s="67" t="str">
        <f t="shared" si="0"/>
        <v/>
      </c>
      <c r="P8" s="68" t="str">
        <f t="shared" si="1"/>
        <v/>
      </c>
      <c r="Q8" s="68" t="str">
        <f t="shared" si="2"/>
        <v/>
      </c>
      <c r="R8" s="68" t="str">
        <f t="shared" si="3"/>
        <v/>
      </c>
      <c r="S8" s="68" t="str">
        <f t="shared" si="4"/>
        <v/>
      </c>
      <c r="T8" s="68" t="str">
        <f t="shared" si="5"/>
        <v/>
      </c>
      <c r="U8" s="68" t="str">
        <f t="shared" si="6"/>
        <v/>
      </c>
      <c r="V8" s="68" t="str">
        <f t="shared" si="7"/>
        <v/>
      </c>
      <c r="W8" s="68" t="str">
        <f t="shared" si="8"/>
        <v/>
      </c>
      <c r="X8" s="68" t="str">
        <f t="shared" si="9"/>
        <v/>
      </c>
      <c r="Y8" s="68" t="str">
        <f t="shared" si="10"/>
        <v/>
      </c>
      <c r="Z8" s="62" t="str">
        <f t="shared" si="11"/>
        <v/>
      </c>
      <c r="AB8" s="33" t="str">
        <f t="shared" si="12"/>
        <v/>
      </c>
    </row>
    <row r="9" spans="1:28" x14ac:dyDescent="0.2">
      <c r="A9" s="39">
        <v>5</v>
      </c>
      <c r="B9" s="40" t="str">
        <f>IFERROR(IF(ＤＬシート!$U6="","",ＤＬシート!$U6),"")</f>
        <v/>
      </c>
      <c r="C9" s="40" t="str">
        <f>IFERROR(IF(ＤＬシート!$T6="",IF($B9=30,"監督",""),ＤＬシート!$T6),"")</f>
        <v/>
      </c>
      <c r="D9" s="40" t="str">
        <f>IFERROR(IF(ＤＬシート!$E6="","","○"),"")</f>
        <v/>
      </c>
      <c r="E9" s="40" t="str">
        <f>IFERROR(IF(ＤＬシート!$H6="","",(LEFT(ＤＬシート!$H6,FIND(" ",ＤＬシート!$H6)-1))),"")</f>
        <v/>
      </c>
      <c r="F9" s="40" t="str">
        <f>IFERROR(IF(ＤＬシート!$H6="","",(RIGHT(ＤＬシート!$H6,LEN(ＤＬシート!$H6)-FIND(" ",ＤＬシート!$H6)))),"")</f>
        <v/>
      </c>
      <c r="G9" s="40" t="str">
        <f>IFERROR(IF(ＤＬシート!$I6="","",(LEFT(ＤＬシート!$I6,FIND(" ",ＤＬシート!$I6)-1))),"")</f>
        <v/>
      </c>
      <c r="H9" s="40" t="str">
        <f>IFERROR(IF(ＤＬシート!$I6="","",(RIGHT(ＤＬシート!$I6,LEN(ＤＬシート!$I6)-FIND(" ",ＤＬシート!$I6)))),"")</f>
        <v/>
      </c>
      <c r="I9" s="40" t="str">
        <f>IFERROR(IF(ＤＬシート!$K6="","",ＤＬシート!$K6),"")</f>
        <v/>
      </c>
      <c r="J9" s="40" t="str">
        <f>IFERROR(IF(ＤＬシート!$M6="","",ＤＬシート!$M6),"")</f>
        <v/>
      </c>
      <c r="K9" s="40" t="str">
        <f>IFERROR(IF(ＤＬシート!$V6="","",LEFT(ＤＬシート!$V6,1)),"")</f>
        <v/>
      </c>
      <c r="L9" s="59" t="str">
        <f>IFERROR(IF(ＤＬシート!$W6="","",LEFT(ＤＬシート!$W6,1)),"")</f>
        <v/>
      </c>
      <c r="M9" s="62" t="str">
        <f>IFERROR(IF(ＤＬシート!$AF6="","",MID(ＤＬシート!$AF6,1,FIND("（",ＤＬシート!$AF6,1)-1)),"")</f>
        <v/>
      </c>
      <c r="N9" s="33">
        <v>5</v>
      </c>
      <c r="O9" s="67" t="str">
        <f t="shared" si="0"/>
        <v/>
      </c>
      <c r="P9" s="68" t="str">
        <f t="shared" si="1"/>
        <v/>
      </c>
      <c r="Q9" s="68" t="str">
        <f t="shared" si="2"/>
        <v/>
      </c>
      <c r="R9" s="68" t="str">
        <f t="shared" si="3"/>
        <v/>
      </c>
      <c r="S9" s="68" t="str">
        <f t="shared" si="4"/>
        <v/>
      </c>
      <c r="T9" s="68" t="str">
        <f t="shared" si="5"/>
        <v/>
      </c>
      <c r="U9" s="68" t="str">
        <f t="shared" si="6"/>
        <v/>
      </c>
      <c r="V9" s="68" t="str">
        <f t="shared" si="7"/>
        <v/>
      </c>
      <c r="W9" s="68" t="str">
        <f t="shared" si="8"/>
        <v/>
      </c>
      <c r="X9" s="68" t="str">
        <f t="shared" si="9"/>
        <v/>
      </c>
      <c r="Y9" s="68" t="str">
        <f t="shared" si="10"/>
        <v/>
      </c>
      <c r="Z9" s="62" t="str">
        <f t="shared" si="11"/>
        <v/>
      </c>
      <c r="AB9" s="33" t="str">
        <f t="shared" si="12"/>
        <v/>
      </c>
    </row>
    <row r="10" spans="1:28" x14ac:dyDescent="0.2">
      <c r="A10" s="39">
        <v>6</v>
      </c>
      <c r="B10" s="40" t="str">
        <f>IFERROR(IF(ＤＬシート!$U7="","",ＤＬシート!$U7),"")</f>
        <v/>
      </c>
      <c r="C10" s="40" t="str">
        <f>IFERROR(IF(ＤＬシート!$T7="",IF($B10=30,"監督",""),ＤＬシート!$T7),"")</f>
        <v/>
      </c>
      <c r="D10" s="40" t="str">
        <f>IFERROR(IF(ＤＬシート!$E7="","","○"),"")</f>
        <v/>
      </c>
      <c r="E10" s="40" t="str">
        <f>IFERROR(IF(ＤＬシート!$H7="","",(LEFT(ＤＬシート!$H7,FIND(" ",ＤＬシート!$H7)-1))),"")</f>
        <v/>
      </c>
      <c r="F10" s="40" t="str">
        <f>IFERROR(IF(ＤＬシート!$H7="","",(RIGHT(ＤＬシート!$H7,LEN(ＤＬシート!$H7)-FIND(" ",ＤＬシート!$H7)))),"")</f>
        <v/>
      </c>
      <c r="G10" s="40" t="str">
        <f>IFERROR(IF(ＤＬシート!$I7="","",(LEFT(ＤＬシート!$I7,FIND(" ",ＤＬシート!$I7)-1))),"")</f>
        <v/>
      </c>
      <c r="H10" s="40" t="str">
        <f>IFERROR(IF(ＤＬシート!$I7="","",(RIGHT(ＤＬシート!$I7,LEN(ＤＬシート!$I7)-FIND(" ",ＤＬシート!$I7)))),"")</f>
        <v/>
      </c>
      <c r="I10" s="40" t="str">
        <f>IFERROR(IF(ＤＬシート!$K7="","",ＤＬシート!$K7),"")</f>
        <v/>
      </c>
      <c r="J10" s="40" t="str">
        <f>IFERROR(IF(ＤＬシート!$M7="","",ＤＬシート!$M7),"")</f>
        <v/>
      </c>
      <c r="K10" s="40" t="str">
        <f>IFERROR(IF(ＤＬシート!$V7="","",LEFT(ＤＬシート!$V7,1)),"")</f>
        <v/>
      </c>
      <c r="L10" s="59" t="str">
        <f>IFERROR(IF(ＤＬシート!$W7="","",LEFT(ＤＬシート!$W7,1)),"")</f>
        <v/>
      </c>
      <c r="M10" s="62" t="str">
        <f>IFERROR(IF(ＤＬシート!$AF7="","",MID(ＤＬシート!$AF7,1,FIND("（",ＤＬシート!$AF7,1)-1)),"")</f>
        <v/>
      </c>
      <c r="N10" s="33">
        <v>6</v>
      </c>
      <c r="O10" s="67" t="str">
        <f t="shared" si="0"/>
        <v/>
      </c>
      <c r="P10" s="68" t="str">
        <f t="shared" si="1"/>
        <v/>
      </c>
      <c r="Q10" s="68" t="str">
        <f t="shared" si="2"/>
        <v/>
      </c>
      <c r="R10" s="68" t="str">
        <f t="shared" si="3"/>
        <v/>
      </c>
      <c r="S10" s="68" t="str">
        <f t="shared" si="4"/>
        <v/>
      </c>
      <c r="T10" s="68" t="str">
        <f t="shared" si="5"/>
        <v/>
      </c>
      <c r="U10" s="68" t="str">
        <f t="shared" si="6"/>
        <v/>
      </c>
      <c r="V10" s="68" t="str">
        <f t="shared" si="7"/>
        <v/>
      </c>
      <c r="W10" s="68" t="str">
        <f t="shared" si="8"/>
        <v/>
      </c>
      <c r="X10" s="68" t="str">
        <f t="shared" si="9"/>
        <v/>
      </c>
      <c r="Y10" s="68" t="str">
        <f t="shared" si="10"/>
        <v/>
      </c>
      <c r="Z10" s="62" t="str">
        <f t="shared" si="11"/>
        <v/>
      </c>
      <c r="AB10" s="33" t="str">
        <f t="shared" si="12"/>
        <v/>
      </c>
    </row>
    <row r="11" spans="1:28" x14ac:dyDescent="0.2">
      <c r="A11" s="39">
        <v>7</v>
      </c>
      <c r="B11" s="40" t="str">
        <f>IFERROR(IF(ＤＬシート!$U8="","",ＤＬシート!$U8),"")</f>
        <v/>
      </c>
      <c r="C11" s="40" t="str">
        <f>IFERROR(IF(ＤＬシート!$T8="",IF($B11=30,"監督",""),ＤＬシート!$T8),"")</f>
        <v/>
      </c>
      <c r="D11" s="40" t="str">
        <f>IFERROR(IF(ＤＬシート!$E8="","","○"),"")</f>
        <v/>
      </c>
      <c r="E11" s="40" t="str">
        <f>IFERROR(IF(ＤＬシート!$H8="","",(LEFT(ＤＬシート!$H8,FIND(" ",ＤＬシート!$H8)-1))),"")</f>
        <v/>
      </c>
      <c r="F11" s="40" t="str">
        <f>IFERROR(IF(ＤＬシート!$H8="","",(RIGHT(ＤＬシート!$H8,LEN(ＤＬシート!$H8)-FIND(" ",ＤＬシート!$H8)))),"")</f>
        <v/>
      </c>
      <c r="G11" s="40" t="str">
        <f>IFERROR(IF(ＤＬシート!$I8="","",(LEFT(ＤＬシート!$I8,FIND(" ",ＤＬシート!$I8)-1))),"")</f>
        <v/>
      </c>
      <c r="H11" s="40" t="str">
        <f>IFERROR(IF(ＤＬシート!$I8="","",(RIGHT(ＤＬシート!$I8,LEN(ＤＬシート!$I8)-FIND(" ",ＤＬシート!$I8)))),"")</f>
        <v/>
      </c>
      <c r="I11" s="40" t="str">
        <f>IFERROR(IF(ＤＬシート!$K8="","",ＤＬシート!$K8),"")</f>
        <v/>
      </c>
      <c r="J11" s="40" t="str">
        <f>IFERROR(IF(ＤＬシート!$M8="","",ＤＬシート!$M8),"")</f>
        <v/>
      </c>
      <c r="K11" s="40" t="str">
        <f>IFERROR(IF(ＤＬシート!$V8="","",LEFT(ＤＬシート!$V8,1)),"")</f>
        <v/>
      </c>
      <c r="L11" s="59" t="str">
        <f>IFERROR(IF(ＤＬシート!$W8="","",LEFT(ＤＬシート!$W8,1)),"")</f>
        <v/>
      </c>
      <c r="M11" s="62" t="str">
        <f>IFERROR(IF(ＤＬシート!$AF8="","",MID(ＤＬシート!$AF8,1,FIND("（",ＤＬシート!$AF8,1)-1)),"")</f>
        <v/>
      </c>
      <c r="N11" s="33">
        <v>7</v>
      </c>
      <c r="O11" s="67" t="str">
        <f t="shared" si="0"/>
        <v/>
      </c>
      <c r="P11" s="68" t="str">
        <f t="shared" si="1"/>
        <v/>
      </c>
      <c r="Q11" s="68" t="str">
        <f t="shared" si="2"/>
        <v/>
      </c>
      <c r="R11" s="68" t="str">
        <f t="shared" si="3"/>
        <v/>
      </c>
      <c r="S11" s="68" t="str">
        <f t="shared" si="4"/>
        <v/>
      </c>
      <c r="T11" s="68" t="str">
        <f t="shared" si="5"/>
        <v/>
      </c>
      <c r="U11" s="68" t="str">
        <f t="shared" si="6"/>
        <v/>
      </c>
      <c r="V11" s="68" t="str">
        <f t="shared" si="7"/>
        <v/>
      </c>
      <c r="W11" s="68" t="str">
        <f t="shared" si="8"/>
        <v/>
      </c>
      <c r="X11" s="68" t="str">
        <f t="shared" si="9"/>
        <v/>
      </c>
      <c r="Y11" s="68" t="str">
        <f t="shared" si="10"/>
        <v/>
      </c>
      <c r="Z11" s="62" t="str">
        <f t="shared" si="11"/>
        <v/>
      </c>
      <c r="AB11" s="33" t="str">
        <f t="shared" si="12"/>
        <v/>
      </c>
    </row>
    <row r="12" spans="1:28" x14ac:dyDescent="0.2">
      <c r="A12" s="39">
        <v>8</v>
      </c>
      <c r="B12" s="40" t="str">
        <f>IFERROR(IF(ＤＬシート!$U9="","",ＤＬシート!$U9),"")</f>
        <v/>
      </c>
      <c r="C12" s="40" t="str">
        <f>IFERROR(IF(ＤＬシート!$T9="",IF($B12=30,"監督",""),ＤＬシート!$T9),"")</f>
        <v/>
      </c>
      <c r="D12" s="40" t="str">
        <f>IFERROR(IF(ＤＬシート!$E9="","","○"),"")</f>
        <v/>
      </c>
      <c r="E12" s="40" t="str">
        <f>IFERROR(IF(ＤＬシート!$H9="","",(LEFT(ＤＬシート!$H9,FIND(" ",ＤＬシート!$H9)-1))),"")</f>
        <v/>
      </c>
      <c r="F12" s="40" t="str">
        <f>IFERROR(IF(ＤＬシート!$H9="","",(RIGHT(ＤＬシート!$H9,LEN(ＤＬシート!$H9)-FIND(" ",ＤＬシート!$H9)))),"")</f>
        <v/>
      </c>
      <c r="G12" s="40" t="str">
        <f>IFERROR(IF(ＤＬシート!$I9="","",(LEFT(ＤＬシート!$I9,FIND(" ",ＤＬシート!$I9)-1))),"")</f>
        <v/>
      </c>
      <c r="H12" s="40" t="str">
        <f>IFERROR(IF(ＤＬシート!$I9="","",(RIGHT(ＤＬシート!$I9,LEN(ＤＬシート!$I9)-FIND(" ",ＤＬシート!$I9)))),"")</f>
        <v/>
      </c>
      <c r="I12" s="40" t="str">
        <f>IFERROR(IF(ＤＬシート!$K9="","",ＤＬシート!$K9),"")</f>
        <v/>
      </c>
      <c r="J12" s="40" t="str">
        <f>IFERROR(IF(ＤＬシート!$M9="","",ＤＬシート!$M9),"")</f>
        <v/>
      </c>
      <c r="K12" s="40" t="str">
        <f>IFERROR(IF(ＤＬシート!$V9="","",LEFT(ＤＬシート!$V9,1)),"")</f>
        <v/>
      </c>
      <c r="L12" s="59" t="str">
        <f>IFERROR(IF(ＤＬシート!$W9="","",LEFT(ＤＬシート!$W9,1)),"")</f>
        <v/>
      </c>
      <c r="M12" s="62" t="str">
        <f>IFERROR(IF(ＤＬシート!$AF9="","",MID(ＤＬシート!$AF9,1,FIND("（",ＤＬシート!$AF9,1)-1)),"")</f>
        <v/>
      </c>
      <c r="N12" s="33">
        <v>8</v>
      </c>
      <c r="O12" s="67" t="str">
        <f t="shared" si="0"/>
        <v/>
      </c>
      <c r="P12" s="68" t="str">
        <f t="shared" si="1"/>
        <v/>
      </c>
      <c r="Q12" s="68" t="str">
        <f t="shared" si="2"/>
        <v/>
      </c>
      <c r="R12" s="68" t="str">
        <f t="shared" si="3"/>
        <v/>
      </c>
      <c r="S12" s="68" t="str">
        <f t="shared" si="4"/>
        <v/>
      </c>
      <c r="T12" s="68" t="str">
        <f t="shared" si="5"/>
        <v/>
      </c>
      <c r="U12" s="68" t="str">
        <f t="shared" si="6"/>
        <v/>
      </c>
      <c r="V12" s="68" t="str">
        <f t="shared" si="7"/>
        <v/>
      </c>
      <c r="W12" s="68" t="str">
        <f t="shared" si="8"/>
        <v/>
      </c>
      <c r="X12" s="68" t="str">
        <f t="shared" si="9"/>
        <v/>
      </c>
      <c r="Y12" s="68" t="str">
        <f t="shared" si="10"/>
        <v/>
      </c>
      <c r="Z12" s="62" t="str">
        <f t="shared" si="11"/>
        <v/>
      </c>
      <c r="AB12" s="33" t="str">
        <f t="shared" si="12"/>
        <v/>
      </c>
    </row>
    <row r="13" spans="1:28" x14ac:dyDescent="0.2">
      <c r="A13" s="39">
        <v>9</v>
      </c>
      <c r="B13" s="40" t="str">
        <f>IFERROR(IF(ＤＬシート!$U10="","",ＤＬシート!$U10),"")</f>
        <v/>
      </c>
      <c r="C13" s="40" t="str">
        <f>IFERROR(IF(ＤＬシート!$T10="",IF($B13=30,"監督",""),ＤＬシート!$T10),"")</f>
        <v/>
      </c>
      <c r="D13" s="40" t="str">
        <f>IFERROR(IF(ＤＬシート!$E10="","","○"),"")</f>
        <v/>
      </c>
      <c r="E13" s="40" t="str">
        <f>IFERROR(IF(ＤＬシート!$H10="","",(LEFT(ＤＬシート!$H10,FIND(" ",ＤＬシート!$H10)-1))),"")</f>
        <v/>
      </c>
      <c r="F13" s="40" t="str">
        <f>IFERROR(IF(ＤＬシート!$H10="","",(RIGHT(ＤＬシート!$H10,LEN(ＤＬシート!$H10)-FIND(" ",ＤＬシート!$H10)))),"")</f>
        <v/>
      </c>
      <c r="G13" s="40" t="str">
        <f>IFERROR(IF(ＤＬシート!$I10="","",(LEFT(ＤＬシート!$I10,FIND(" ",ＤＬシート!$I10)-1))),"")</f>
        <v/>
      </c>
      <c r="H13" s="40" t="str">
        <f>IFERROR(IF(ＤＬシート!$I10="","",(RIGHT(ＤＬシート!$I10,LEN(ＤＬシート!$I10)-FIND(" ",ＤＬシート!$I10)))),"")</f>
        <v/>
      </c>
      <c r="I13" s="40" t="str">
        <f>IFERROR(IF(ＤＬシート!$K10="","",ＤＬシート!$K10),"")</f>
        <v/>
      </c>
      <c r="J13" s="40" t="str">
        <f>IFERROR(IF(ＤＬシート!$M10="","",ＤＬシート!$M10),"")</f>
        <v/>
      </c>
      <c r="K13" s="40" t="str">
        <f>IFERROR(IF(ＤＬシート!$V10="","",LEFT(ＤＬシート!$V10,1)),"")</f>
        <v/>
      </c>
      <c r="L13" s="59" t="str">
        <f>IFERROR(IF(ＤＬシート!$W10="","",LEFT(ＤＬシート!$W10,1)),"")</f>
        <v/>
      </c>
      <c r="M13" s="62" t="str">
        <f>IFERROR(IF(ＤＬシート!$AF10="","",MID(ＤＬシート!$AF10,1,FIND("（",ＤＬシート!$AF10,1)-1)),"")</f>
        <v/>
      </c>
      <c r="N13" s="33">
        <v>9</v>
      </c>
      <c r="O13" s="67" t="str">
        <f t="shared" si="0"/>
        <v/>
      </c>
      <c r="P13" s="68" t="str">
        <f t="shared" si="1"/>
        <v/>
      </c>
      <c r="Q13" s="68" t="str">
        <f t="shared" si="2"/>
        <v/>
      </c>
      <c r="R13" s="68" t="str">
        <f t="shared" si="3"/>
        <v/>
      </c>
      <c r="S13" s="68" t="str">
        <f t="shared" si="4"/>
        <v/>
      </c>
      <c r="T13" s="68" t="str">
        <f t="shared" si="5"/>
        <v/>
      </c>
      <c r="U13" s="68" t="str">
        <f t="shared" si="6"/>
        <v/>
      </c>
      <c r="V13" s="68" t="str">
        <f t="shared" si="7"/>
        <v/>
      </c>
      <c r="W13" s="68" t="str">
        <f t="shared" si="8"/>
        <v/>
      </c>
      <c r="X13" s="68" t="str">
        <f t="shared" si="9"/>
        <v/>
      </c>
      <c r="Y13" s="68" t="str">
        <f t="shared" si="10"/>
        <v/>
      </c>
      <c r="Z13" s="62" t="str">
        <f t="shared" si="11"/>
        <v/>
      </c>
      <c r="AB13" s="33" t="str">
        <f t="shared" si="12"/>
        <v/>
      </c>
    </row>
    <row r="14" spans="1:28" x14ac:dyDescent="0.2">
      <c r="A14" s="39">
        <v>10</v>
      </c>
      <c r="B14" s="40" t="str">
        <f>IFERROR(IF(ＤＬシート!$U11="","",ＤＬシート!$U11),"")</f>
        <v/>
      </c>
      <c r="C14" s="40" t="str">
        <f>IFERROR(IF(ＤＬシート!$T11="",IF($B14=30,"監督",""),ＤＬシート!$T11),"")</f>
        <v/>
      </c>
      <c r="D14" s="40" t="str">
        <f>IFERROR(IF(ＤＬシート!$E11="","","○"),"")</f>
        <v/>
      </c>
      <c r="E14" s="40" t="str">
        <f>IFERROR(IF(ＤＬシート!$H11="","",(LEFT(ＤＬシート!$H11,FIND(" ",ＤＬシート!$H11)-1))),"")</f>
        <v/>
      </c>
      <c r="F14" s="40" t="str">
        <f>IFERROR(IF(ＤＬシート!$H11="","",(RIGHT(ＤＬシート!$H11,LEN(ＤＬシート!$H11)-FIND(" ",ＤＬシート!$H11)))),"")</f>
        <v/>
      </c>
      <c r="G14" s="40" t="str">
        <f>IFERROR(IF(ＤＬシート!$I11="","",(LEFT(ＤＬシート!$I11,FIND(" ",ＤＬシート!$I11)-1))),"")</f>
        <v/>
      </c>
      <c r="H14" s="40" t="str">
        <f>IFERROR(IF(ＤＬシート!$I11="","",(RIGHT(ＤＬシート!$I11,LEN(ＤＬシート!$I11)-FIND(" ",ＤＬシート!$I11)))),"")</f>
        <v/>
      </c>
      <c r="I14" s="40" t="str">
        <f>IFERROR(IF(ＤＬシート!$K11="","",ＤＬシート!$K11),"")</f>
        <v/>
      </c>
      <c r="J14" s="40" t="str">
        <f>IFERROR(IF(ＤＬシート!$M11="","",ＤＬシート!$M11),"")</f>
        <v/>
      </c>
      <c r="K14" s="40" t="str">
        <f>IFERROR(IF(ＤＬシート!$V11="","",LEFT(ＤＬシート!$V11,1)),"")</f>
        <v/>
      </c>
      <c r="L14" s="59" t="str">
        <f>IFERROR(IF(ＤＬシート!$W11="","",LEFT(ＤＬシート!$W11,1)),"")</f>
        <v/>
      </c>
      <c r="M14" s="62" t="str">
        <f>IFERROR(IF(ＤＬシート!$AF11="","",MID(ＤＬシート!$AF11,1,FIND("（",ＤＬシート!$AF11,1)-1)),"")</f>
        <v/>
      </c>
      <c r="N14" s="33">
        <v>10</v>
      </c>
      <c r="O14" s="67" t="str">
        <f t="shared" si="0"/>
        <v/>
      </c>
      <c r="P14" s="68" t="str">
        <f t="shared" si="1"/>
        <v/>
      </c>
      <c r="Q14" s="68" t="str">
        <f t="shared" si="2"/>
        <v/>
      </c>
      <c r="R14" s="68" t="str">
        <f t="shared" si="3"/>
        <v/>
      </c>
      <c r="S14" s="68" t="str">
        <f t="shared" si="4"/>
        <v/>
      </c>
      <c r="T14" s="68" t="str">
        <f t="shared" si="5"/>
        <v/>
      </c>
      <c r="U14" s="68" t="str">
        <f t="shared" si="6"/>
        <v/>
      </c>
      <c r="V14" s="68" t="str">
        <f t="shared" si="7"/>
        <v/>
      </c>
      <c r="W14" s="68" t="str">
        <f t="shared" si="8"/>
        <v/>
      </c>
      <c r="X14" s="68" t="str">
        <f t="shared" si="9"/>
        <v/>
      </c>
      <c r="Y14" s="68" t="str">
        <f t="shared" si="10"/>
        <v/>
      </c>
      <c r="Z14" s="62" t="str">
        <f t="shared" si="11"/>
        <v/>
      </c>
      <c r="AB14" s="33" t="str">
        <f t="shared" si="12"/>
        <v/>
      </c>
    </row>
    <row r="15" spans="1:28" x14ac:dyDescent="0.2">
      <c r="A15" s="39">
        <v>11</v>
      </c>
      <c r="B15" s="40" t="str">
        <f>IFERROR(IF(ＤＬシート!$U12="","",ＤＬシート!$U12),"")</f>
        <v/>
      </c>
      <c r="C15" s="40" t="str">
        <f>IFERROR(IF(ＤＬシート!$T12="",IF($B15=30,"監督",""),ＤＬシート!$T12),"")</f>
        <v/>
      </c>
      <c r="D15" s="40" t="str">
        <f>IFERROR(IF(ＤＬシート!$E12="","","○"),"")</f>
        <v/>
      </c>
      <c r="E15" s="40" t="str">
        <f>IFERROR(IF(ＤＬシート!$H12="","",(LEFT(ＤＬシート!$H12,FIND(" ",ＤＬシート!$H12)-1))),"")</f>
        <v/>
      </c>
      <c r="F15" s="40" t="str">
        <f>IFERROR(IF(ＤＬシート!$H12="","",(RIGHT(ＤＬシート!$H12,LEN(ＤＬシート!$H12)-FIND(" ",ＤＬシート!$H12)))),"")</f>
        <v/>
      </c>
      <c r="G15" s="40" t="str">
        <f>IFERROR(IF(ＤＬシート!$I12="","",(LEFT(ＤＬシート!$I12,FIND(" ",ＤＬシート!$I12)-1))),"")</f>
        <v/>
      </c>
      <c r="H15" s="40" t="str">
        <f>IFERROR(IF(ＤＬシート!$I12="","",(RIGHT(ＤＬシート!$I12,LEN(ＤＬシート!$I12)-FIND(" ",ＤＬシート!$I12)))),"")</f>
        <v/>
      </c>
      <c r="I15" s="40" t="str">
        <f>IFERROR(IF(ＤＬシート!$K12="","",ＤＬシート!$K12),"")</f>
        <v/>
      </c>
      <c r="J15" s="40" t="str">
        <f>IFERROR(IF(ＤＬシート!$M12="","",ＤＬシート!$M12),"")</f>
        <v/>
      </c>
      <c r="K15" s="40" t="str">
        <f>IFERROR(IF(ＤＬシート!$V12="","",LEFT(ＤＬシート!$V12,1)),"")</f>
        <v/>
      </c>
      <c r="L15" s="59" t="str">
        <f>IFERROR(IF(ＤＬシート!$W12="","",LEFT(ＤＬシート!$W12,1)),"")</f>
        <v/>
      </c>
      <c r="M15" s="62" t="str">
        <f>IFERROR(IF(ＤＬシート!$AF12="","",MID(ＤＬシート!$AF12,1,FIND("（",ＤＬシート!$AF12,1)-1)),"")</f>
        <v/>
      </c>
      <c r="N15" s="33">
        <v>11</v>
      </c>
      <c r="O15" s="67" t="str">
        <f t="shared" si="0"/>
        <v/>
      </c>
      <c r="P15" s="68" t="str">
        <f t="shared" si="1"/>
        <v/>
      </c>
      <c r="Q15" s="68" t="str">
        <f t="shared" si="2"/>
        <v/>
      </c>
      <c r="R15" s="68" t="str">
        <f t="shared" si="3"/>
        <v/>
      </c>
      <c r="S15" s="68" t="str">
        <f t="shared" si="4"/>
        <v/>
      </c>
      <c r="T15" s="68" t="str">
        <f t="shared" si="5"/>
        <v/>
      </c>
      <c r="U15" s="68" t="str">
        <f t="shared" si="6"/>
        <v/>
      </c>
      <c r="V15" s="68" t="str">
        <f t="shared" si="7"/>
        <v/>
      </c>
      <c r="W15" s="68" t="str">
        <f t="shared" si="8"/>
        <v/>
      </c>
      <c r="X15" s="68" t="str">
        <f t="shared" si="9"/>
        <v/>
      </c>
      <c r="Y15" s="68" t="str">
        <f t="shared" si="10"/>
        <v/>
      </c>
      <c r="Z15" s="62" t="str">
        <f t="shared" si="11"/>
        <v/>
      </c>
      <c r="AB15" s="33" t="str">
        <f t="shared" si="12"/>
        <v/>
      </c>
    </row>
    <row r="16" spans="1:28" x14ac:dyDescent="0.2">
      <c r="A16" s="39">
        <v>12</v>
      </c>
      <c r="B16" s="40" t="str">
        <f>IFERROR(IF(ＤＬシート!$U13="","",ＤＬシート!$U13),"")</f>
        <v/>
      </c>
      <c r="C16" s="40" t="str">
        <f>IFERROR(IF(ＤＬシート!$T13="",IF($B16=30,"監督",""),ＤＬシート!$T13),"")</f>
        <v/>
      </c>
      <c r="D16" s="40" t="str">
        <f>IFERROR(IF(ＤＬシート!$E13="","","○"),"")</f>
        <v/>
      </c>
      <c r="E16" s="40" t="str">
        <f>IFERROR(IF(ＤＬシート!$H13="","",(LEFT(ＤＬシート!$H13,FIND(" ",ＤＬシート!$H13)-1))),"")</f>
        <v/>
      </c>
      <c r="F16" s="40" t="str">
        <f>IFERROR(IF(ＤＬシート!$H13="","",(RIGHT(ＤＬシート!$H13,LEN(ＤＬシート!$H13)-FIND(" ",ＤＬシート!$H13)))),"")</f>
        <v/>
      </c>
      <c r="G16" s="40" t="str">
        <f>IFERROR(IF(ＤＬシート!$I13="","",(LEFT(ＤＬシート!$I13,FIND(" ",ＤＬシート!$I13)-1))),"")</f>
        <v/>
      </c>
      <c r="H16" s="40" t="str">
        <f>IFERROR(IF(ＤＬシート!$I13="","",(RIGHT(ＤＬシート!$I13,LEN(ＤＬシート!$I13)-FIND(" ",ＤＬシート!$I13)))),"")</f>
        <v/>
      </c>
      <c r="I16" s="40" t="str">
        <f>IFERROR(IF(ＤＬシート!$K13="","",ＤＬシート!$K13),"")</f>
        <v/>
      </c>
      <c r="J16" s="40" t="str">
        <f>IFERROR(IF(ＤＬシート!$M13="","",ＤＬシート!$M13),"")</f>
        <v/>
      </c>
      <c r="K16" s="40" t="str">
        <f>IFERROR(IF(ＤＬシート!$V13="","",LEFT(ＤＬシート!$V13,1)),"")</f>
        <v/>
      </c>
      <c r="L16" s="59" t="str">
        <f>IFERROR(IF(ＤＬシート!$W13="","",LEFT(ＤＬシート!$W13,1)),"")</f>
        <v/>
      </c>
      <c r="M16" s="62" t="str">
        <f>IFERROR(IF(ＤＬシート!$AF13="","",MID(ＤＬシート!$AF13,1,FIND("（",ＤＬシート!$AF13,1)-1)),"")</f>
        <v/>
      </c>
      <c r="N16" s="33">
        <v>12</v>
      </c>
      <c r="O16" s="67" t="str">
        <f t="shared" si="0"/>
        <v/>
      </c>
      <c r="P16" s="68" t="str">
        <f t="shared" si="1"/>
        <v/>
      </c>
      <c r="Q16" s="68" t="str">
        <f t="shared" si="2"/>
        <v/>
      </c>
      <c r="R16" s="68" t="str">
        <f t="shared" si="3"/>
        <v/>
      </c>
      <c r="S16" s="68" t="str">
        <f t="shared" si="4"/>
        <v/>
      </c>
      <c r="T16" s="68" t="str">
        <f t="shared" si="5"/>
        <v/>
      </c>
      <c r="U16" s="68" t="str">
        <f t="shared" si="6"/>
        <v/>
      </c>
      <c r="V16" s="68" t="str">
        <f t="shared" si="7"/>
        <v/>
      </c>
      <c r="W16" s="68" t="str">
        <f t="shared" si="8"/>
        <v/>
      </c>
      <c r="X16" s="68" t="str">
        <f t="shared" si="9"/>
        <v/>
      </c>
      <c r="Y16" s="68" t="str">
        <f t="shared" si="10"/>
        <v/>
      </c>
      <c r="Z16" s="62" t="str">
        <f t="shared" si="11"/>
        <v/>
      </c>
      <c r="AB16" s="33" t="str">
        <f t="shared" si="12"/>
        <v/>
      </c>
    </row>
    <row r="17" spans="1:28" x14ac:dyDescent="0.2">
      <c r="A17" s="39">
        <v>13</v>
      </c>
      <c r="B17" s="40" t="str">
        <f>IFERROR(IF(ＤＬシート!$U14="","",ＤＬシート!$U14),"")</f>
        <v/>
      </c>
      <c r="C17" s="40" t="str">
        <f>IFERROR(IF(ＤＬシート!$T14="",IF($B17=30,"監督",""),ＤＬシート!$T14),"")</f>
        <v/>
      </c>
      <c r="D17" s="40" t="str">
        <f>IFERROR(IF(ＤＬシート!$E14="","","○"),"")</f>
        <v/>
      </c>
      <c r="E17" s="40" t="str">
        <f>IFERROR(IF(ＤＬシート!$H14="","",(LEFT(ＤＬシート!$H14,FIND(" ",ＤＬシート!$H14)-1))),"")</f>
        <v/>
      </c>
      <c r="F17" s="40" t="str">
        <f>IFERROR(IF(ＤＬシート!$H14="","",(RIGHT(ＤＬシート!$H14,LEN(ＤＬシート!$H14)-FIND(" ",ＤＬシート!$H14)))),"")</f>
        <v/>
      </c>
      <c r="G17" s="40" t="str">
        <f>IFERROR(IF(ＤＬシート!$I14="","",(LEFT(ＤＬシート!$I14,FIND(" ",ＤＬシート!$I14)-1))),"")</f>
        <v/>
      </c>
      <c r="H17" s="40" t="str">
        <f>IFERROR(IF(ＤＬシート!$I14="","",(RIGHT(ＤＬシート!$I14,LEN(ＤＬシート!$I14)-FIND(" ",ＤＬシート!$I14)))),"")</f>
        <v/>
      </c>
      <c r="I17" s="40" t="str">
        <f>IFERROR(IF(ＤＬシート!$K14="","",ＤＬシート!$K14),"")</f>
        <v/>
      </c>
      <c r="J17" s="40" t="str">
        <f>IFERROR(IF(ＤＬシート!$M14="","",ＤＬシート!$M14),"")</f>
        <v/>
      </c>
      <c r="K17" s="40" t="str">
        <f>IFERROR(IF(ＤＬシート!$V14="","",LEFT(ＤＬシート!$V14,1)),"")</f>
        <v/>
      </c>
      <c r="L17" s="59" t="str">
        <f>IFERROR(IF(ＤＬシート!$W14="","",LEFT(ＤＬシート!$W14,1)),"")</f>
        <v/>
      </c>
      <c r="M17" s="62" t="str">
        <f>IFERROR(IF(ＤＬシート!$AF14="","",MID(ＤＬシート!$AF14,1,FIND("（",ＤＬシート!$AF14,1)-1)),"")</f>
        <v/>
      </c>
      <c r="N17" s="33">
        <v>13</v>
      </c>
      <c r="O17" s="67" t="str">
        <f t="shared" si="0"/>
        <v/>
      </c>
      <c r="P17" s="68" t="str">
        <f t="shared" si="1"/>
        <v/>
      </c>
      <c r="Q17" s="68" t="str">
        <f t="shared" si="2"/>
        <v/>
      </c>
      <c r="R17" s="68" t="str">
        <f t="shared" si="3"/>
        <v/>
      </c>
      <c r="S17" s="68" t="str">
        <f t="shared" si="4"/>
        <v/>
      </c>
      <c r="T17" s="68" t="str">
        <f t="shared" si="5"/>
        <v/>
      </c>
      <c r="U17" s="68" t="str">
        <f t="shared" si="6"/>
        <v/>
      </c>
      <c r="V17" s="68" t="str">
        <f t="shared" si="7"/>
        <v/>
      </c>
      <c r="W17" s="68" t="str">
        <f t="shared" si="8"/>
        <v/>
      </c>
      <c r="X17" s="68" t="str">
        <f t="shared" si="9"/>
        <v/>
      </c>
      <c r="Y17" s="68" t="str">
        <f t="shared" si="10"/>
        <v/>
      </c>
      <c r="Z17" s="62" t="str">
        <f t="shared" si="11"/>
        <v/>
      </c>
      <c r="AB17" s="33" t="str">
        <f t="shared" si="12"/>
        <v/>
      </c>
    </row>
    <row r="18" spans="1:28" x14ac:dyDescent="0.2">
      <c r="A18" s="39">
        <v>14</v>
      </c>
      <c r="B18" s="40" t="str">
        <f>IFERROR(IF(ＤＬシート!$U15="","",ＤＬシート!$U15),"")</f>
        <v/>
      </c>
      <c r="C18" s="40" t="str">
        <f>IFERROR(IF(ＤＬシート!$T15="",IF($B18=30,"監督",""),ＤＬシート!$T15),"")</f>
        <v/>
      </c>
      <c r="D18" s="40" t="str">
        <f>IFERROR(IF(ＤＬシート!$E15="","","○"),"")</f>
        <v/>
      </c>
      <c r="E18" s="40" t="str">
        <f>IFERROR(IF(ＤＬシート!$H15="","",(LEFT(ＤＬシート!$H15,FIND(" ",ＤＬシート!$H15)-1))),"")</f>
        <v/>
      </c>
      <c r="F18" s="40" t="str">
        <f>IFERROR(IF(ＤＬシート!$H15="","",(RIGHT(ＤＬシート!$H15,LEN(ＤＬシート!$H15)-FIND(" ",ＤＬシート!$H15)))),"")</f>
        <v/>
      </c>
      <c r="G18" s="40" t="str">
        <f>IFERROR(IF(ＤＬシート!$I15="","",(LEFT(ＤＬシート!$I15,FIND(" ",ＤＬシート!$I15)-1))),"")</f>
        <v/>
      </c>
      <c r="H18" s="40" t="str">
        <f>IFERROR(IF(ＤＬシート!$I15="","",(RIGHT(ＤＬシート!$I15,LEN(ＤＬシート!$I15)-FIND(" ",ＤＬシート!$I15)))),"")</f>
        <v/>
      </c>
      <c r="I18" s="40" t="str">
        <f>IFERROR(IF(ＤＬシート!$K15="","",ＤＬシート!$K15),"")</f>
        <v/>
      </c>
      <c r="J18" s="40" t="str">
        <f>IFERROR(IF(ＤＬシート!$M15="","",ＤＬシート!$M15),"")</f>
        <v/>
      </c>
      <c r="K18" s="40" t="str">
        <f>IFERROR(IF(ＤＬシート!$V15="","",LEFT(ＤＬシート!$V15,1)),"")</f>
        <v/>
      </c>
      <c r="L18" s="59" t="str">
        <f>IFERROR(IF(ＤＬシート!$W15="","",LEFT(ＤＬシート!$W15,1)),"")</f>
        <v/>
      </c>
      <c r="M18" s="62" t="str">
        <f>IFERROR(IF(ＤＬシート!$AF15="","",MID(ＤＬシート!$AF15,1,FIND("（",ＤＬシート!$AF15,1)-1)),"")</f>
        <v/>
      </c>
      <c r="N18" s="33">
        <v>14</v>
      </c>
      <c r="O18" s="67" t="str">
        <f t="shared" si="0"/>
        <v/>
      </c>
      <c r="P18" s="68" t="str">
        <f t="shared" si="1"/>
        <v/>
      </c>
      <c r="Q18" s="68" t="str">
        <f t="shared" si="2"/>
        <v/>
      </c>
      <c r="R18" s="68" t="str">
        <f t="shared" si="3"/>
        <v/>
      </c>
      <c r="S18" s="68" t="str">
        <f t="shared" si="4"/>
        <v/>
      </c>
      <c r="T18" s="68" t="str">
        <f t="shared" si="5"/>
        <v/>
      </c>
      <c r="U18" s="68" t="str">
        <f t="shared" si="6"/>
        <v/>
      </c>
      <c r="V18" s="68" t="str">
        <f t="shared" si="7"/>
        <v/>
      </c>
      <c r="W18" s="68" t="str">
        <f t="shared" si="8"/>
        <v/>
      </c>
      <c r="X18" s="68" t="str">
        <f t="shared" si="9"/>
        <v/>
      </c>
      <c r="Y18" s="68" t="str">
        <f t="shared" si="10"/>
        <v/>
      </c>
      <c r="Z18" s="62" t="str">
        <f t="shared" si="11"/>
        <v/>
      </c>
      <c r="AB18" s="33" t="str">
        <f t="shared" si="12"/>
        <v/>
      </c>
    </row>
    <row r="19" spans="1:28" x14ac:dyDescent="0.2">
      <c r="A19" s="39">
        <v>15</v>
      </c>
      <c r="B19" s="40" t="str">
        <f>IFERROR(IF(ＤＬシート!$U16="","",ＤＬシート!$U16),"")</f>
        <v/>
      </c>
      <c r="C19" s="40" t="str">
        <f>IFERROR(IF(ＤＬシート!$T16="",IF($B19=30,"監督",""),ＤＬシート!$T16),"")</f>
        <v/>
      </c>
      <c r="D19" s="40" t="str">
        <f>IFERROR(IF(ＤＬシート!$E16="","","○"),"")</f>
        <v/>
      </c>
      <c r="E19" s="40" t="str">
        <f>IFERROR(IF(ＤＬシート!$H16="","",(LEFT(ＤＬシート!$H16,FIND(" ",ＤＬシート!$H16)-1))),"")</f>
        <v/>
      </c>
      <c r="F19" s="40" t="str">
        <f>IFERROR(IF(ＤＬシート!$H16="","",(RIGHT(ＤＬシート!$H16,LEN(ＤＬシート!$H16)-FIND(" ",ＤＬシート!$H16)))),"")</f>
        <v/>
      </c>
      <c r="G19" s="40" t="str">
        <f>IFERROR(IF(ＤＬシート!$I16="","",(LEFT(ＤＬシート!$I16,FIND(" ",ＤＬシート!$I16)-1))),"")</f>
        <v/>
      </c>
      <c r="H19" s="40" t="str">
        <f>IFERROR(IF(ＤＬシート!$I16="","",(RIGHT(ＤＬシート!$I16,LEN(ＤＬシート!$I16)-FIND(" ",ＤＬシート!$I16)))),"")</f>
        <v/>
      </c>
      <c r="I19" s="40" t="str">
        <f>IFERROR(IF(ＤＬシート!$K16="","",ＤＬシート!$K16),"")</f>
        <v/>
      </c>
      <c r="J19" s="40" t="str">
        <f>IFERROR(IF(ＤＬシート!$M16="","",ＤＬシート!$M16),"")</f>
        <v/>
      </c>
      <c r="K19" s="40" t="str">
        <f>IFERROR(IF(ＤＬシート!$V16="","",LEFT(ＤＬシート!$V16,1)),"")</f>
        <v/>
      </c>
      <c r="L19" s="59" t="str">
        <f>IFERROR(IF(ＤＬシート!$W16="","",LEFT(ＤＬシート!$W16,1)),"")</f>
        <v/>
      </c>
      <c r="M19" s="62" t="str">
        <f>IFERROR(IF(ＤＬシート!$AF16="","",MID(ＤＬシート!$AF16,1,FIND("（",ＤＬシート!$AF16,1)-1)),"")</f>
        <v/>
      </c>
      <c r="N19" s="33">
        <v>15</v>
      </c>
      <c r="O19" s="67" t="str">
        <f t="shared" si="0"/>
        <v/>
      </c>
      <c r="P19" s="68" t="str">
        <f t="shared" si="1"/>
        <v/>
      </c>
      <c r="Q19" s="68" t="str">
        <f t="shared" si="2"/>
        <v/>
      </c>
      <c r="R19" s="68" t="str">
        <f t="shared" si="3"/>
        <v/>
      </c>
      <c r="S19" s="68" t="str">
        <f t="shared" si="4"/>
        <v/>
      </c>
      <c r="T19" s="68" t="str">
        <f t="shared" si="5"/>
        <v/>
      </c>
      <c r="U19" s="68" t="str">
        <f t="shared" si="6"/>
        <v/>
      </c>
      <c r="V19" s="68" t="str">
        <f t="shared" si="7"/>
        <v/>
      </c>
      <c r="W19" s="68" t="str">
        <f t="shared" si="8"/>
        <v/>
      </c>
      <c r="X19" s="68" t="str">
        <f t="shared" si="9"/>
        <v/>
      </c>
      <c r="Y19" s="68" t="str">
        <f t="shared" si="10"/>
        <v/>
      </c>
      <c r="Z19" s="62" t="str">
        <f t="shared" si="11"/>
        <v/>
      </c>
      <c r="AB19" s="33" t="str">
        <f t="shared" si="12"/>
        <v/>
      </c>
    </row>
    <row r="20" spans="1:28" x14ac:dyDescent="0.2">
      <c r="A20" s="39">
        <v>16</v>
      </c>
      <c r="B20" s="40" t="str">
        <f>IFERROR(IF(ＤＬシート!$U17="","",ＤＬシート!$U17),"")</f>
        <v/>
      </c>
      <c r="C20" s="40" t="str">
        <f>IFERROR(IF(ＤＬシート!$T17="",IF($B20=30,"監督",""),ＤＬシート!$T17),"")</f>
        <v/>
      </c>
      <c r="D20" s="40" t="str">
        <f>IFERROR(IF(ＤＬシート!$E17="","","○"),"")</f>
        <v/>
      </c>
      <c r="E20" s="40" t="str">
        <f>IFERROR(IF(ＤＬシート!$H17="","",(LEFT(ＤＬシート!$H17,FIND(" ",ＤＬシート!$H17)-1))),"")</f>
        <v/>
      </c>
      <c r="F20" s="40" t="str">
        <f>IFERROR(IF(ＤＬシート!$H17="","",(RIGHT(ＤＬシート!$H17,LEN(ＤＬシート!$H17)-FIND(" ",ＤＬシート!$H17)))),"")</f>
        <v/>
      </c>
      <c r="G20" s="40" t="str">
        <f>IFERROR(IF(ＤＬシート!$I17="","",(LEFT(ＤＬシート!$I17,FIND(" ",ＤＬシート!$I17)-1))),"")</f>
        <v/>
      </c>
      <c r="H20" s="40" t="str">
        <f>IFERROR(IF(ＤＬシート!$I17="","",(RIGHT(ＤＬシート!$I17,LEN(ＤＬシート!$I17)-FIND(" ",ＤＬシート!$I17)))),"")</f>
        <v/>
      </c>
      <c r="I20" s="40" t="str">
        <f>IFERROR(IF(ＤＬシート!$K17="","",ＤＬシート!$K17),"")</f>
        <v/>
      </c>
      <c r="J20" s="40" t="str">
        <f>IFERROR(IF(ＤＬシート!$M17="","",ＤＬシート!$M17),"")</f>
        <v/>
      </c>
      <c r="K20" s="40" t="str">
        <f>IFERROR(IF(ＤＬシート!$V17="","",LEFT(ＤＬシート!$V17,1)),"")</f>
        <v/>
      </c>
      <c r="L20" s="59" t="str">
        <f>IFERROR(IF(ＤＬシート!$W17="","",LEFT(ＤＬシート!$W17,1)),"")</f>
        <v/>
      </c>
      <c r="M20" s="62" t="str">
        <f>IFERROR(IF(ＤＬシート!$AF17="","",MID(ＤＬシート!$AF17,1,FIND("（",ＤＬシート!$AF17,1)-1)),"")</f>
        <v/>
      </c>
      <c r="N20" s="33">
        <v>16</v>
      </c>
      <c r="O20" s="67" t="str">
        <f t="shared" si="0"/>
        <v/>
      </c>
      <c r="P20" s="68" t="str">
        <f t="shared" si="1"/>
        <v/>
      </c>
      <c r="Q20" s="68" t="str">
        <f t="shared" si="2"/>
        <v/>
      </c>
      <c r="R20" s="68" t="str">
        <f t="shared" si="3"/>
        <v/>
      </c>
      <c r="S20" s="68" t="str">
        <f t="shared" si="4"/>
        <v/>
      </c>
      <c r="T20" s="68" t="str">
        <f t="shared" si="5"/>
        <v/>
      </c>
      <c r="U20" s="68" t="str">
        <f t="shared" si="6"/>
        <v/>
      </c>
      <c r="V20" s="68" t="str">
        <f t="shared" si="7"/>
        <v/>
      </c>
      <c r="W20" s="68" t="str">
        <f t="shared" si="8"/>
        <v/>
      </c>
      <c r="X20" s="68" t="str">
        <f t="shared" si="9"/>
        <v/>
      </c>
      <c r="Y20" s="68" t="str">
        <f t="shared" si="10"/>
        <v/>
      </c>
      <c r="Z20" s="62" t="str">
        <f t="shared" si="11"/>
        <v/>
      </c>
      <c r="AB20" s="33" t="str">
        <f t="shared" si="12"/>
        <v/>
      </c>
    </row>
    <row r="21" spans="1:28" x14ac:dyDescent="0.2">
      <c r="A21" s="39">
        <v>17</v>
      </c>
      <c r="B21" s="40" t="str">
        <f>IFERROR(IF(ＤＬシート!$U18="","",ＤＬシート!$U18),"")</f>
        <v/>
      </c>
      <c r="C21" s="40" t="str">
        <f>IFERROR(IF(ＤＬシート!$T18="",IF($B21=30,"監督",""),ＤＬシート!$T18),"")</f>
        <v/>
      </c>
      <c r="D21" s="40" t="str">
        <f>IFERROR(IF(ＤＬシート!$E18="","","○"),"")</f>
        <v/>
      </c>
      <c r="E21" s="40" t="str">
        <f>IFERROR(IF(ＤＬシート!$H18="","",(LEFT(ＤＬシート!$H18,FIND(" ",ＤＬシート!$H18)-1))),"")</f>
        <v/>
      </c>
      <c r="F21" s="40" t="str">
        <f>IFERROR(IF(ＤＬシート!$H18="","",(RIGHT(ＤＬシート!$H18,LEN(ＤＬシート!$H18)-FIND(" ",ＤＬシート!$H18)))),"")</f>
        <v/>
      </c>
      <c r="G21" s="40" t="str">
        <f>IFERROR(IF(ＤＬシート!$I18="","",(LEFT(ＤＬシート!$I18,FIND(" ",ＤＬシート!$I18)-1))),"")</f>
        <v/>
      </c>
      <c r="H21" s="40" t="str">
        <f>IFERROR(IF(ＤＬシート!$I18="","",(RIGHT(ＤＬシート!$I18,LEN(ＤＬシート!$I18)-FIND(" ",ＤＬシート!$I18)))),"")</f>
        <v/>
      </c>
      <c r="I21" s="40" t="str">
        <f>IFERROR(IF(ＤＬシート!$K18="","",ＤＬシート!$K18),"")</f>
        <v/>
      </c>
      <c r="J21" s="40" t="str">
        <f>IFERROR(IF(ＤＬシート!$M18="","",ＤＬシート!$M18),"")</f>
        <v/>
      </c>
      <c r="K21" s="40" t="str">
        <f>IFERROR(IF(ＤＬシート!$V18="","",LEFT(ＤＬシート!$V18,1)),"")</f>
        <v/>
      </c>
      <c r="L21" s="59" t="str">
        <f>IFERROR(IF(ＤＬシート!$W18="","",LEFT(ＤＬシート!$W18,1)),"")</f>
        <v/>
      </c>
      <c r="M21" s="62" t="str">
        <f>IFERROR(IF(ＤＬシート!$AF18="","",MID(ＤＬシート!$AF18,1,FIND("（",ＤＬシート!$AF18,1)-1)),"")</f>
        <v/>
      </c>
      <c r="N21" s="33">
        <v>17</v>
      </c>
      <c r="O21" s="67" t="str">
        <f t="shared" si="0"/>
        <v/>
      </c>
      <c r="P21" s="68" t="str">
        <f t="shared" si="1"/>
        <v/>
      </c>
      <c r="Q21" s="68" t="str">
        <f t="shared" si="2"/>
        <v/>
      </c>
      <c r="R21" s="68" t="str">
        <f t="shared" si="3"/>
        <v/>
      </c>
      <c r="S21" s="68" t="str">
        <f t="shared" si="4"/>
        <v/>
      </c>
      <c r="T21" s="68" t="str">
        <f t="shared" si="5"/>
        <v/>
      </c>
      <c r="U21" s="68" t="str">
        <f t="shared" si="6"/>
        <v/>
      </c>
      <c r="V21" s="68" t="str">
        <f t="shared" si="7"/>
        <v/>
      </c>
      <c r="W21" s="68" t="str">
        <f t="shared" si="8"/>
        <v/>
      </c>
      <c r="X21" s="68" t="str">
        <f t="shared" si="9"/>
        <v/>
      </c>
      <c r="Y21" s="68" t="str">
        <f t="shared" si="10"/>
        <v/>
      </c>
      <c r="Z21" s="62" t="str">
        <f t="shared" si="11"/>
        <v/>
      </c>
      <c r="AB21" s="33" t="str">
        <f t="shared" si="12"/>
        <v/>
      </c>
    </row>
    <row r="22" spans="1:28" x14ac:dyDescent="0.2">
      <c r="A22" s="39">
        <v>18</v>
      </c>
      <c r="B22" s="40" t="str">
        <f>IFERROR(IF(ＤＬシート!$U19="","",ＤＬシート!$U19),"")</f>
        <v/>
      </c>
      <c r="C22" s="40" t="str">
        <f>IFERROR(IF(ＤＬシート!$T19="",IF($B22=30,"監督",""),ＤＬシート!$T19),"")</f>
        <v/>
      </c>
      <c r="D22" s="40" t="str">
        <f>IFERROR(IF(ＤＬシート!$E19="","","○"),"")</f>
        <v/>
      </c>
      <c r="E22" s="40" t="str">
        <f>IFERROR(IF(ＤＬシート!$H19="","",(LEFT(ＤＬシート!$H19,FIND(" ",ＤＬシート!$H19)-1))),"")</f>
        <v/>
      </c>
      <c r="F22" s="40" t="str">
        <f>IFERROR(IF(ＤＬシート!$H19="","",(RIGHT(ＤＬシート!$H19,LEN(ＤＬシート!$H19)-FIND(" ",ＤＬシート!$H19)))),"")</f>
        <v/>
      </c>
      <c r="G22" s="40" t="str">
        <f>IFERROR(IF(ＤＬシート!$I19="","",(LEFT(ＤＬシート!$I19,FIND(" ",ＤＬシート!$I19)-1))),"")</f>
        <v/>
      </c>
      <c r="H22" s="40" t="str">
        <f>IFERROR(IF(ＤＬシート!$I19="","",(RIGHT(ＤＬシート!$I19,LEN(ＤＬシート!$I19)-FIND(" ",ＤＬシート!$I19)))),"")</f>
        <v/>
      </c>
      <c r="I22" s="40" t="str">
        <f>IFERROR(IF(ＤＬシート!$K19="","",ＤＬシート!$K19),"")</f>
        <v/>
      </c>
      <c r="J22" s="40" t="str">
        <f>IFERROR(IF(ＤＬシート!$M19="","",ＤＬシート!$M19),"")</f>
        <v/>
      </c>
      <c r="K22" s="40" t="str">
        <f>IFERROR(IF(ＤＬシート!$V19="","",LEFT(ＤＬシート!$V19,1)),"")</f>
        <v/>
      </c>
      <c r="L22" s="59" t="str">
        <f>IFERROR(IF(ＤＬシート!$W19="","",LEFT(ＤＬシート!$W19,1)),"")</f>
        <v/>
      </c>
      <c r="M22" s="62" t="str">
        <f>IFERROR(IF(ＤＬシート!$AF19="","",MID(ＤＬシート!$AF19,1,FIND("（",ＤＬシート!$AF19,1)-1)),"")</f>
        <v/>
      </c>
      <c r="N22" s="33">
        <v>18</v>
      </c>
      <c r="O22" s="67" t="str">
        <f t="shared" si="0"/>
        <v/>
      </c>
      <c r="P22" s="68" t="str">
        <f t="shared" si="1"/>
        <v/>
      </c>
      <c r="Q22" s="68" t="str">
        <f t="shared" si="2"/>
        <v/>
      </c>
      <c r="R22" s="68" t="str">
        <f t="shared" si="3"/>
        <v/>
      </c>
      <c r="S22" s="68" t="str">
        <f t="shared" si="4"/>
        <v/>
      </c>
      <c r="T22" s="68" t="str">
        <f t="shared" si="5"/>
        <v/>
      </c>
      <c r="U22" s="68" t="str">
        <f t="shared" si="6"/>
        <v/>
      </c>
      <c r="V22" s="68" t="str">
        <f t="shared" si="7"/>
        <v/>
      </c>
      <c r="W22" s="68" t="str">
        <f t="shared" si="8"/>
        <v/>
      </c>
      <c r="X22" s="68" t="str">
        <f t="shared" si="9"/>
        <v/>
      </c>
      <c r="Y22" s="68" t="str">
        <f t="shared" si="10"/>
        <v/>
      </c>
      <c r="Z22" s="62" t="str">
        <f t="shared" si="11"/>
        <v/>
      </c>
      <c r="AB22" s="33" t="str">
        <f t="shared" si="12"/>
        <v/>
      </c>
    </row>
    <row r="23" spans="1:28" x14ac:dyDescent="0.2">
      <c r="A23" s="39">
        <v>19</v>
      </c>
      <c r="B23" s="40" t="str">
        <f>IFERROR(IF(ＤＬシート!$U20="","",ＤＬシート!$U20),"")</f>
        <v/>
      </c>
      <c r="C23" s="40" t="str">
        <f>IFERROR(IF(ＤＬシート!$T20="",IF($B23=30,"監督",""),ＤＬシート!$T20),"")</f>
        <v/>
      </c>
      <c r="D23" s="40" t="str">
        <f>IFERROR(IF(ＤＬシート!$E20="","","○"),"")</f>
        <v/>
      </c>
      <c r="E23" s="40" t="str">
        <f>IFERROR(IF(ＤＬシート!$H20="","",(LEFT(ＤＬシート!$H20,FIND(" ",ＤＬシート!$H20)-1))),"")</f>
        <v/>
      </c>
      <c r="F23" s="40" t="str">
        <f>IFERROR(IF(ＤＬシート!$H20="","",(RIGHT(ＤＬシート!$H20,LEN(ＤＬシート!$H20)-FIND(" ",ＤＬシート!$H20)))),"")</f>
        <v/>
      </c>
      <c r="G23" s="40" t="str">
        <f>IFERROR(IF(ＤＬシート!$I20="","",(LEFT(ＤＬシート!$I20,FIND(" ",ＤＬシート!$I20)-1))),"")</f>
        <v/>
      </c>
      <c r="H23" s="40" t="str">
        <f>IFERROR(IF(ＤＬシート!$I20="","",(RIGHT(ＤＬシート!$I20,LEN(ＤＬシート!$I20)-FIND(" ",ＤＬシート!$I20)))),"")</f>
        <v/>
      </c>
      <c r="I23" s="40" t="str">
        <f>IFERROR(IF(ＤＬシート!$K20="","",ＤＬシート!$K20),"")</f>
        <v/>
      </c>
      <c r="J23" s="40" t="str">
        <f>IFERROR(IF(ＤＬシート!$M20="","",ＤＬシート!$M20),"")</f>
        <v/>
      </c>
      <c r="K23" s="40" t="str">
        <f>IFERROR(IF(ＤＬシート!$V20="","",LEFT(ＤＬシート!$V20,1)),"")</f>
        <v/>
      </c>
      <c r="L23" s="59" t="str">
        <f>IFERROR(IF(ＤＬシート!$W20="","",LEFT(ＤＬシート!$W20,1)),"")</f>
        <v/>
      </c>
      <c r="M23" s="62" t="str">
        <f>IFERROR(IF(ＤＬシート!$AF20="","",MID(ＤＬシート!$AF20,1,FIND("（",ＤＬシート!$AF20,1)-1)),"")</f>
        <v/>
      </c>
      <c r="N23" s="33">
        <v>19</v>
      </c>
      <c r="O23" s="67" t="str">
        <f t="shared" si="0"/>
        <v/>
      </c>
      <c r="P23" s="68" t="str">
        <f t="shared" si="1"/>
        <v/>
      </c>
      <c r="Q23" s="68" t="str">
        <f t="shared" si="2"/>
        <v/>
      </c>
      <c r="R23" s="68" t="str">
        <f t="shared" si="3"/>
        <v/>
      </c>
      <c r="S23" s="68" t="str">
        <f t="shared" si="4"/>
        <v/>
      </c>
      <c r="T23" s="68" t="str">
        <f t="shared" si="5"/>
        <v/>
      </c>
      <c r="U23" s="68" t="str">
        <f t="shared" si="6"/>
        <v/>
      </c>
      <c r="V23" s="68" t="str">
        <f t="shared" si="7"/>
        <v/>
      </c>
      <c r="W23" s="68" t="str">
        <f t="shared" si="8"/>
        <v/>
      </c>
      <c r="X23" s="68" t="str">
        <f t="shared" si="9"/>
        <v/>
      </c>
      <c r="Y23" s="68" t="str">
        <f t="shared" si="10"/>
        <v/>
      </c>
      <c r="Z23" s="62" t="str">
        <f t="shared" si="11"/>
        <v/>
      </c>
      <c r="AB23" s="33" t="str">
        <f t="shared" si="12"/>
        <v/>
      </c>
    </row>
    <row r="24" spans="1:28" x14ac:dyDescent="0.2">
      <c r="A24" s="39">
        <v>20</v>
      </c>
      <c r="B24" s="40" t="str">
        <f>IFERROR(IF(ＤＬシート!$U21="","",ＤＬシート!$U21),"")</f>
        <v/>
      </c>
      <c r="C24" s="40" t="str">
        <f>IFERROR(IF(ＤＬシート!$T21="",IF($B24=30,"監督",""),ＤＬシート!$T21),"")</f>
        <v/>
      </c>
      <c r="D24" s="40" t="str">
        <f>IFERROR(IF(ＤＬシート!$E21="","","○"),"")</f>
        <v/>
      </c>
      <c r="E24" s="40" t="str">
        <f>IFERROR(IF(ＤＬシート!$H21="","",(LEFT(ＤＬシート!$H21,FIND(" ",ＤＬシート!$H21)-1))),"")</f>
        <v/>
      </c>
      <c r="F24" s="40" t="str">
        <f>IFERROR(IF(ＤＬシート!$H21="","",(RIGHT(ＤＬシート!$H21,LEN(ＤＬシート!$H21)-FIND(" ",ＤＬシート!$H21)))),"")</f>
        <v/>
      </c>
      <c r="G24" s="40" t="str">
        <f>IFERROR(IF(ＤＬシート!$I21="","",(LEFT(ＤＬシート!$I21,FIND(" ",ＤＬシート!$I21)-1))),"")</f>
        <v/>
      </c>
      <c r="H24" s="40" t="str">
        <f>IFERROR(IF(ＤＬシート!$I21="","",(RIGHT(ＤＬシート!$I21,LEN(ＤＬシート!$I21)-FIND(" ",ＤＬシート!$I21)))),"")</f>
        <v/>
      </c>
      <c r="I24" s="40" t="str">
        <f>IFERROR(IF(ＤＬシート!$K21="","",ＤＬシート!$K21),"")</f>
        <v/>
      </c>
      <c r="J24" s="40" t="str">
        <f>IFERROR(IF(ＤＬシート!$M21="","",ＤＬシート!$M21),"")</f>
        <v/>
      </c>
      <c r="K24" s="40" t="str">
        <f>IFERROR(IF(ＤＬシート!$V21="","",LEFT(ＤＬシート!$V21,1)),"")</f>
        <v/>
      </c>
      <c r="L24" s="59" t="str">
        <f>IFERROR(IF(ＤＬシート!$W21="","",LEFT(ＤＬシート!$W21,1)),"")</f>
        <v/>
      </c>
      <c r="M24" s="62" t="str">
        <f>IFERROR(IF(ＤＬシート!$AF21="","",MID(ＤＬシート!$AF21,1,FIND("（",ＤＬシート!$AF21,1)-1)),"")</f>
        <v/>
      </c>
      <c r="N24" s="33">
        <v>20</v>
      </c>
      <c r="O24" s="67" t="str">
        <f t="shared" si="0"/>
        <v/>
      </c>
      <c r="P24" s="68" t="str">
        <f t="shared" si="1"/>
        <v/>
      </c>
      <c r="Q24" s="68" t="str">
        <f t="shared" si="2"/>
        <v/>
      </c>
      <c r="R24" s="68" t="str">
        <f t="shared" si="3"/>
        <v/>
      </c>
      <c r="S24" s="68" t="str">
        <f t="shared" si="4"/>
        <v/>
      </c>
      <c r="T24" s="68" t="str">
        <f t="shared" si="5"/>
        <v/>
      </c>
      <c r="U24" s="68" t="str">
        <f t="shared" si="6"/>
        <v/>
      </c>
      <c r="V24" s="68" t="str">
        <f t="shared" si="7"/>
        <v/>
      </c>
      <c r="W24" s="68" t="str">
        <f t="shared" si="8"/>
        <v/>
      </c>
      <c r="X24" s="68" t="str">
        <f t="shared" si="9"/>
        <v/>
      </c>
      <c r="Y24" s="68" t="str">
        <f t="shared" si="10"/>
        <v/>
      </c>
      <c r="Z24" s="62" t="str">
        <f t="shared" si="11"/>
        <v/>
      </c>
      <c r="AB24" s="33" t="str">
        <f t="shared" si="12"/>
        <v/>
      </c>
    </row>
    <row r="25" spans="1:28" x14ac:dyDescent="0.2">
      <c r="A25" s="39">
        <v>21</v>
      </c>
      <c r="B25" s="40" t="str">
        <f>IFERROR(IF(ＤＬシート!$U22="","",ＤＬシート!$U22),"")</f>
        <v/>
      </c>
      <c r="C25" s="40" t="str">
        <f>IFERROR(IF(ＤＬシート!$T22="",IF($B25=30,"監督",""),ＤＬシート!$T22),"")</f>
        <v/>
      </c>
      <c r="D25" s="40" t="str">
        <f>IFERROR(IF(ＤＬシート!$E22="","","○"),"")</f>
        <v/>
      </c>
      <c r="E25" s="40" t="str">
        <f>IFERROR(IF(ＤＬシート!$H22="","",(LEFT(ＤＬシート!$H22,FIND(" ",ＤＬシート!$H22)-1))),"")</f>
        <v/>
      </c>
      <c r="F25" s="40" t="str">
        <f>IFERROR(IF(ＤＬシート!$H22="","",(RIGHT(ＤＬシート!$H22,LEN(ＤＬシート!$H22)-FIND(" ",ＤＬシート!$H22)))),"")</f>
        <v/>
      </c>
      <c r="G25" s="40" t="str">
        <f>IFERROR(IF(ＤＬシート!$I22="","",(LEFT(ＤＬシート!$I22,FIND(" ",ＤＬシート!$I22)-1))),"")</f>
        <v/>
      </c>
      <c r="H25" s="40" t="str">
        <f>IFERROR(IF(ＤＬシート!$I22="","",(RIGHT(ＤＬシート!$I22,LEN(ＤＬシート!$I22)-FIND(" ",ＤＬシート!$I22)))),"")</f>
        <v/>
      </c>
      <c r="I25" s="40" t="str">
        <f>IFERROR(IF(ＤＬシート!$K22="","",ＤＬシート!$K22),"")</f>
        <v/>
      </c>
      <c r="J25" s="40" t="str">
        <f>IFERROR(IF(ＤＬシート!$M22="","",ＤＬシート!$M22),"")</f>
        <v/>
      </c>
      <c r="K25" s="40" t="str">
        <f>IFERROR(IF(ＤＬシート!$V22="","",LEFT(ＤＬシート!$V22,1)),"")</f>
        <v/>
      </c>
      <c r="L25" s="59" t="str">
        <f>IFERROR(IF(ＤＬシート!$W22="","",LEFT(ＤＬシート!$W22,1)),"")</f>
        <v/>
      </c>
      <c r="M25" s="62" t="str">
        <f>IFERROR(IF(ＤＬシート!$AF22="","",MID(ＤＬシート!$AF22,1,FIND("（",ＤＬシート!$AF22,1)-1)),"")</f>
        <v/>
      </c>
      <c r="N25" s="33">
        <v>21</v>
      </c>
      <c r="O25" s="67" t="str">
        <f t="shared" si="0"/>
        <v/>
      </c>
      <c r="P25" s="68" t="str">
        <f t="shared" si="1"/>
        <v/>
      </c>
      <c r="Q25" s="68" t="str">
        <f t="shared" si="2"/>
        <v/>
      </c>
      <c r="R25" s="68" t="str">
        <f t="shared" si="3"/>
        <v/>
      </c>
      <c r="S25" s="68" t="str">
        <f t="shared" si="4"/>
        <v/>
      </c>
      <c r="T25" s="68" t="str">
        <f t="shared" si="5"/>
        <v/>
      </c>
      <c r="U25" s="68" t="str">
        <f t="shared" si="6"/>
        <v/>
      </c>
      <c r="V25" s="68" t="str">
        <f t="shared" si="7"/>
        <v/>
      </c>
      <c r="W25" s="68" t="str">
        <f t="shared" si="8"/>
        <v/>
      </c>
      <c r="X25" s="68" t="str">
        <f t="shared" si="9"/>
        <v/>
      </c>
      <c r="Y25" s="68" t="str">
        <f t="shared" si="10"/>
        <v/>
      </c>
      <c r="Z25" s="62" t="str">
        <f t="shared" si="11"/>
        <v/>
      </c>
      <c r="AB25" s="33" t="str">
        <f t="shared" si="12"/>
        <v/>
      </c>
    </row>
    <row r="26" spans="1:28" x14ac:dyDescent="0.2">
      <c r="A26" s="39">
        <v>22</v>
      </c>
      <c r="B26" s="40" t="str">
        <f>IFERROR(IF(ＤＬシート!$U23="","",ＤＬシート!$U23),"")</f>
        <v/>
      </c>
      <c r="C26" s="40" t="str">
        <f>IFERROR(IF(ＤＬシート!$T23="",IF($B26=30,"監督",""),ＤＬシート!$T23),"")</f>
        <v/>
      </c>
      <c r="D26" s="40" t="str">
        <f>IFERROR(IF(ＤＬシート!$E23="","","○"),"")</f>
        <v/>
      </c>
      <c r="E26" s="40" t="str">
        <f>IFERROR(IF(ＤＬシート!$H23="","",(LEFT(ＤＬシート!$H23,FIND(" ",ＤＬシート!$H23)-1))),"")</f>
        <v/>
      </c>
      <c r="F26" s="40" t="str">
        <f>IFERROR(IF(ＤＬシート!$H23="","",(RIGHT(ＤＬシート!$H23,LEN(ＤＬシート!$H23)-FIND(" ",ＤＬシート!$H23)))),"")</f>
        <v/>
      </c>
      <c r="G26" s="40" t="str">
        <f>IFERROR(IF(ＤＬシート!$I23="","",(LEFT(ＤＬシート!$I23,FIND(" ",ＤＬシート!$I23)-1))),"")</f>
        <v/>
      </c>
      <c r="H26" s="40" t="str">
        <f>IFERROR(IF(ＤＬシート!$I23="","",(RIGHT(ＤＬシート!$I23,LEN(ＤＬシート!$I23)-FIND(" ",ＤＬシート!$I23)))),"")</f>
        <v/>
      </c>
      <c r="I26" s="40" t="str">
        <f>IFERROR(IF(ＤＬシート!$K23="","",ＤＬシート!$K23),"")</f>
        <v/>
      </c>
      <c r="J26" s="40" t="str">
        <f>IFERROR(IF(ＤＬシート!$M23="","",ＤＬシート!$M23),"")</f>
        <v/>
      </c>
      <c r="K26" s="40" t="str">
        <f>IFERROR(IF(ＤＬシート!$V23="","",LEFT(ＤＬシート!$V23,1)),"")</f>
        <v/>
      </c>
      <c r="L26" s="59" t="str">
        <f>IFERROR(IF(ＤＬシート!$W23="","",LEFT(ＤＬシート!$W23,1)),"")</f>
        <v/>
      </c>
      <c r="M26" s="62" t="str">
        <f>IFERROR(IF(ＤＬシート!$AF23="","",MID(ＤＬシート!$AF23,1,FIND("（",ＤＬシート!$AF23,1)-1)),"")</f>
        <v/>
      </c>
      <c r="N26" s="33">
        <v>22</v>
      </c>
      <c r="O26" s="67" t="str">
        <f t="shared" si="0"/>
        <v/>
      </c>
      <c r="P26" s="68" t="str">
        <f t="shared" si="1"/>
        <v/>
      </c>
      <c r="Q26" s="68" t="str">
        <f t="shared" si="2"/>
        <v/>
      </c>
      <c r="R26" s="68" t="str">
        <f t="shared" si="3"/>
        <v/>
      </c>
      <c r="S26" s="68" t="str">
        <f t="shared" si="4"/>
        <v/>
      </c>
      <c r="T26" s="68" t="str">
        <f t="shared" si="5"/>
        <v/>
      </c>
      <c r="U26" s="68" t="str">
        <f t="shared" si="6"/>
        <v/>
      </c>
      <c r="V26" s="68" t="str">
        <f t="shared" si="7"/>
        <v/>
      </c>
      <c r="W26" s="68" t="str">
        <f t="shared" si="8"/>
        <v/>
      </c>
      <c r="X26" s="68" t="str">
        <f t="shared" si="9"/>
        <v/>
      </c>
      <c r="Y26" s="68" t="str">
        <f t="shared" si="10"/>
        <v/>
      </c>
      <c r="Z26" s="62" t="str">
        <f t="shared" si="11"/>
        <v/>
      </c>
      <c r="AB26" s="33" t="str">
        <f t="shared" si="12"/>
        <v/>
      </c>
    </row>
    <row r="27" spans="1:28" x14ac:dyDescent="0.2">
      <c r="A27" s="39">
        <v>23</v>
      </c>
      <c r="B27" s="40" t="str">
        <f>IFERROR(IF(ＤＬシート!$U24="","",ＤＬシート!$U24),"")</f>
        <v/>
      </c>
      <c r="C27" s="40" t="str">
        <f>IFERROR(IF(ＤＬシート!$T24="",IF($B27=30,"監督",""),ＤＬシート!$T24),"")</f>
        <v/>
      </c>
      <c r="D27" s="40" t="str">
        <f>IFERROR(IF(ＤＬシート!$E24="","","○"),"")</f>
        <v/>
      </c>
      <c r="E27" s="40" t="str">
        <f>IFERROR(IF(ＤＬシート!$H24="","",(LEFT(ＤＬシート!$H24,FIND(" ",ＤＬシート!$H24)-1))),"")</f>
        <v/>
      </c>
      <c r="F27" s="40" t="str">
        <f>IFERROR(IF(ＤＬシート!$H24="","",(RIGHT(ＤＬシート!$H24,LEN(ＤＬシート!$H24)-FIND(" ",ＤＬシート!$H24)))),"")</f>
        <v/>
      </c>
      <c r="G27" s="40" t="str">
        <f>IFERROR(IF(ＤＬシート!$I24="","",(LEFT(ＤＬシート!$I24,FIND(" ",ＤＬシート!$I24)-1))),"")</f>
        <v/>
      </c>
      <c r="H27" s="40" t="str">
        <f>IFERROR(IF(ＤＬシート!$I24="","",(RIGHT(ＤＬシート!$I24,LEN(ＤＬシート!$I24)-FIND(" ",ＤＬシート!$I24)))),"")</f>
        <v/>
      </c>
      <c r="I27" s="40" t="str">
        <f>IFERROR(IF(ＤＬシート!$K24="","",ＤＬシート!$K24),"")</f>
        <v/>
      </c>
      <c r="J27" s="40" t="str">
        <f>IFERROR(IF(ＤＬシート!$M24="","",ＤＬシート!$M24),"")</f>
        <v/>
      </c>
      <c r="K27" s="40" t="str">
        <f>IFERROR(IF(ＤＬシート!$V24="","",LEFT(ＤＬシート!$V24,1)),"")</f>
        <v/>
      </c>
      <c r="L27" s="59" t="str">
        <f>IFERROR(IF(ＤＬシート!$W24="","",LEFT(ＤＬシート!$W24,1)),"")</f>
        <v/>
      </c>
      <c r="M27" s="62" t="str">
        <f>IFERROR(IF(ＤＬシート!$AF24="","",MID(ＤＬシート!$AF24,1,FIND("（",ＤＬシート!$AF24,1)-1)),"")</f>
        <v/>
      </c>
      <c r="N27" s="33">
        <v>23</v>
      </c>
      <c r="O27" s="67" t="str">
        <f t="shared" si="0"/>
        <v/>
      </c>
      <c r="P27" s="68" t="str">
        <f t="shared" si="1"/>
        <v/>
      </c>
      <c r="Q27" s="68" t="str">
        <f t="shared" si="2"/>
        <v/>
      </c>
      <c r="R27" s="68" t="str">
        <f t="shared" si="3"/>
        <v/>
      </c>
      <c r="S27" s="68" t="str">
        <f t="shared" si="4"/>
        <v/>
      </c>
      <c r="T27" s="68" t="str">
        <f t="shared" si="5"/>
        <v/>
      </c>
      <c r="U27" s="68" t="str">
        <f t="shared" si="6"/>
        <v/>
      </c>
      <c r="V27" s="68" t="str">
        <f t="shared" si="7"/>
        <v/>
      </c>
      <c r="W27" s="68" t="str">
        <f t="shared" si="8"/>
        <v/>
      </c>
      <c r="X27" s="68" t="str">
        <f t="shared" si="9"/>
        <v/>
      </c>
      <c r="Y27" s="68" t="str">
        <f t="shared" si="10"/>
        <v/>
      </c>
      <c r="Z27" s="62" t="str">
        <f t="shared" si="11"/>
        <v/>
      </c>
      <c r="AB27" s="33" t="str">
        <f t="shared" si="12"/>
        <v/>
      </c>
    </row>
    <row r="28" spans="1:28" x14ac:dyDescent="0.2">
      <c r="A28" s="39">
        <v>24</v>
      </c>
      <c r="B28" s="40" t="str">
        <f>IFERROR(IF(ＤＬシート!$U25="","",ＤＬシート!$U25),"")</f>
        <v/>
      </c>
      <c r="C28" s="40" t="str">
        <f>IFERROR(IF(ＤＬシート!$T25="",IF($B28=30,"監督",""),ＤＬシート!$T25),"")</f>
        <v/>
      </c>
      <c r="D28" s="40" t="str">
        <f>IFERROR(IF(ＤＬシート!$E25="","","○"),"")</f>
        <v/>
      </c>
      <c r="E28" s="40" t="str">
        <f>IFERROR(IF(ＤＬシート!$H25="","",(LEFT(ＤＬシート!$H25,FIND(" ",ＤＬシート!$H25)-1))),"")</f>
        <v/>
      </c>
      <c r="F28" s="40" t="str">
        <f>IFERROR(IF(ＤＬシート!$H25="","",(RIGHT(ＤＬシート!$H25,LEN(ＤＬシート!$H25)-FIND(" ",ＤＬシート!$H25)))),"")</f>
        <v/>
      </c>
      <c r="G28" s="40" t="str">
        <f>IFERROR(IF(ＤＬシート!$I25="","",(LEFT(ＤＬシート!$I25,FIND(" ",ＤＬシート!$I25)-1))),"")</f>
        <v/>
      </c>
      <c r="H28" s="40" t="str">
        <f>IFERROR(IF(ＤＬシート!$I25="","",(RIGHT(ＤＬシート!$I25,LEN(ＤＬシート!$I25)-FIND(" ",ＤＬシート!$I25)))),"")</f>
        <v/>
      </c>
      <c r="I28" s="40" t="str">
        <f>IFERROR(IF(ＤＬシート!$K25="","",ＤＬシート!$K25),"")</f>
        <v/>
      </c>
      <c r="J28" s="40" t="str">
        <f>IFERROR(IF(ＤＬシート!$M25="","",ＤＬシート!$M25),"")</f>
        <v/>
      </c>
      <c r="K28" s="40" t="str">
        <f>IFERROR(IF(ＤＬシート!$V25="","",LEFT(ＤＬシート!$V25,1)),"")</f>
        <v/>
      </c>
      <c r="L28" s="59" t="str">
        <f>IFERROR(IF(ＤＬシート!$W25="","",LEFT(ＤＬシート!$W25,1)),"")</f>
        <v/>
      </c>
      <c r="M28" s="62" t="str">
        <f>IFERROR(IF(ＤＬシート!$AF25="","",MID(ＤＬシート!$AF25,1,FIND("（",ＤＬシート!$AF25,1)-1)),"")</f>
        <v/>
      </c>
      <c r="N28" s="33">
        <v>24</v>
      </c>
      <c r="O28" s="67" t="str">
        <f t="shared" si="0"/>
        <v/>
      </c>
      <c r="P28" s="68" t="str">
        <f t="shared" si="1"/>
        <v/>
      </c>
      <c r="Q28" s="68" t="str">
        <f t="shared" si="2"/>
        <v/>
      </c>
      <c r="R28" s="68" t="str">
        <f t="shared" si="3"/>
        <v/>
      </c>
      <c r="S28" s="68" t="str">
        <f t="shared" si="4"/>
        <v/>
      </c>
      <c r="T28" s="68" t="str">
        <f t="shared" si="5"/>
        <v/>
      </c>
      <c r="U28" s="68" t="str">
        <f t="shared" si="6"/>
        <v/>
      </c>
      <c r="V28" s="68" t="str">
        <f t="shared" si="7"/>
        <v/>
      </c>
      <c r="W28" s="68" t="str">
        <f t="shared" si="8"/>
        <v/>
      </c>
      <c r="X28" s="68" t="str">
        <f t="shared" si="9"/>
        <v/>
      </c>
      <c r="Y28" s="68" t="str">
        <f t="shared" si="10"/>
        <v/>
      </c>
      <c r="Z28" s="62" t="str">
        <f t="shared" si="11"/>
        <v/>
      </c>
      <c r="AB28" s="33" t="str">
        <f t="shared" si="12"/>
        <v/>
      </c>
    </row>
    <row r="29" spans="1:28" x14ac:dyDescent="0.2">
      <c r="A29" s="39">
        <v>25</v>
      </c>
      <c r="B29" s="40" t="str">
        <f>IFERROR(IF(ＤＬシート!$U26="","",ＤＬシート!$U26),"")</f>
        <v/>
      </c>
      <c r="C29" s="40" t="str">
        <f>IFERROR(IF(ＤＬシート!$T26="",IF($B29=30,"監督",""),ＤＬシート!$T26),"")</f>
        <v/>
      </c>
      <c r="D29" s="40" t="str">
        <f>IFERROR(IF(ＤＬシート!$E26="","","○"),"")</f>
        <v/>
      </c>
      <c r="E29" s="40" t="str">
        <f>IFERROR(IF(ＤＬシート!$H26="","",(LEFT(ＤＬシート!$H26,FIND(" ",ＤＬシート!$H26)-1))),"")</f>
        <v/>
      </c>
      <c r="F29" s="40" t="str">
        <f>IFERROR(IF(ＤＬシート!$H26="","",(RIGHT(ＤＬシート!$H26,LEN(ＤＬシート!$H26)-FIND(" ",ＤＬシート!$H26)))),"")</f>
        <v/>
      </c>
      <c r="G29" s="40" t="str">
        <f>IFERROR(IF(ＤＬシート!$I26="","",(LEFT(ＤＬシート!$I26,FIND(" ",ＤＬシート!$I26)-1))),"")</f>
        <v/>
      </c>
      <c r="H29" s="40" t="str">
        <f>IFERROR(IF(ＤＬシート!$I26="","",(RIGHT(ＤＬシート!$I26,LEN(ＤＬシート!$I26)-FIND(" ",ＤＬシート!$I26)))),"")</f>
        <v/>
      </c>
      <c r="I29" s="40" t="str">
        <f>IFERROR(IF(ＤＬシート!$K26="","",ＤＬシート!$K26),"")</f>
        <v/>
      </c>
      <c r="J29" s="40" t="str">
        <f>IFERROR(IF(ＤＬシート!$M26="","",ＤＬシート!$M26),"")</f>
        <v/>
      </c>
      <c r="K29" s="40" t="str">
        <f>IFERROR(IF(ＤＬシート!$V26="","",LEFT(ＤＬシート!$V26,1)),"")</f>
        <v/>
      </c>
      <c r="L29" s="59" t="str">
        <f>IFERROR(IF(ＤＬシート!$W26="","",LEFT(ＤＬシート!$W26,1)),"")</f>
        <v/>
      </c>
      <c r="M29" s="62" t="str">
        <f>IFERROR(IF(ＤＬシート!$AF26="","",MID(ＤＬシート!$AF26,1,FIND("（",ＤＬシート!$AF26,1)-1)),"")</f>
        <v/>
      </c>
      <c r="N29" s="33">
        <v>25</v>
      </c>
      <c r="O29" s="67" t="str">
        <f t="shared" si="0"/>
        <v/>
      </c>
      <c r="P29" s="68" t="str">
        <f t="shared" si="1"/>
        <v/>
      </c>
      <c r="Q29" s="68" t="str">
        <f t="shared" si="2"/>
        <v/>
      </c>
      <c r="R29" s="68" t="str">
        <f t="shared" si="3"/>
        <v/>
      </c>
      <c r="S29" s="68" t="str">
        <f t="shared" si="4"/>
        <v/>
      </c>
      <c r="T29" s="68" t="str">
        <f t="shared" si="5"/>
        <v/>
      </c>
      <c r="U29" s="68" t="str">
        <f t="shared" si="6"/>
        <v/>
      </c>
      <c r="V29" s="68" t="str">
        <f t="shared" si="7"/>
        <v/>
      </c>
      <c r="W29" s="68" t="str">
        <f t="shared" si="8"/>
        <v/>
      </c>
      <c r="X29" s="68" t="str">
        <f t="shared" si="9"/>
        <v/>
      </c>
      <c r="Y29" s="68" t="str">
        <f t="shared" si="10"/>
        <v/>
      </c>
      <c r="Z29" s="62" t="str">
        <f t="shared" si="11"/>
        <v/>
      </c>
      <c r="AB29" s="33" t="str">
        <f t="shared" si="12"/>
        <v/>
      </c>
    </row>
    <row r="30" spans="1:28" x14ac:dyDescent="0.2">
      <c r="A30" s="39">
        <v>26</v>
      </c>
      <c r="B30" s="40" t="str">
        <f>IFERROR(IF(ＤＬシート!$U27="","",ＤＬシート!$U27),"")</f>
        <v/>
      </c>
      <c r="C30" s="40" t="str">
        <f>IFERROR(IF(ＤＬシート!$T27="",IF($B30=30,"監督",""),ＤＬシート!$T27),"")</f>
        <v/>
      </c>
      <c r="D30" s="40" t="str">
        <f>IFERROR(IF(ＤＬシート!$E27="","","○"),"")</f>
        <v/>
      </c>
      <c r="E30" s="40" t="str">
        <f>IFERROR(IF(ＤＬシート!$H27="","",(LEFT(ＤＬシート!$H27,FIND(" ",ＤＬシート!$H27)-1))),"")</f>
        <v/>
      </c>
      <c r="F30" s="40" t="str">
        <f>IFERROR(IF(ＤＬシート!$H27="","",(RIGHT(ＤＬシート!$H27,LEN(ＤＬシート!$H27)-FIND(" ",ＤＬシート!$H27)))),"")</f>
        <v/>
      </c>
      <c r="G30" s="40" t="str">
        <f>IFERROR(IF(ＤＬシート!$I27="","",(LEFT(ＤＬシート!$I27,FIND(" ",ＤＬシート!$I27)-1))),"")</f>
        <v/>
      </c>
      <c r="H30" s="40" t="str">
        <f>IFERROR(IF(ＤＬシート!$I27="","",(RIGHT(ＤＬシート!$I27,LEN(ＤＬシート!$I27)-FIND(" ",ＤＬシート!$I27)))),"")</f>
        <v/>
      </c>
      <c r="I30" s="40" t="str">
        <f>IFERROR(IF(ＤＬシート!$K27="","",ＤＬシート!$K27),"")</f>
        <v/>
      </c>
      <c r="J30" s="40" t="str">
        <f>IFERROR(IF(ＤＬシート!$M27="","",ＤＬシート!$M27),"")</f>
        <v/>
      </c>
      <c r="K30" s="40" t="str">
        <f>IFERROR(IF(ＤＬシート!$V27="","",LEFT(ＤＬシート!$V27,1)),"")</f>
        <v/>
      </c>
      <c r="L30" s="59" t="str">
        <f>IFERROR(IF(ＤＬシート!$W27="","",LEFT(ＤＬシート!$W27,1)),"")</f>
        <v/>
      </c>
      <c r="M30" s="62" t="str">
        <f>IFERROR(IF(ＤＬシート!$AF27="","",MID(ＤＬシート!$AF27,1,FIND("（",ＤＬシート!$AF27,1)-1)),"")</f>
        <v/>
      </c>
      <c r="N30" s="33">
        <v>26</v>
      </c>
      <c r="O30" s="67" t="str">
        <f t="shared" si="0"/>
        <v/>
      </c>
      <c r="P30" s="68" t="str">
        <f t="shared" si="1"/>
        <v/>
      </c>
      <c r="Q30" s="68" t="str">
        <f t="shared" si="2"/>
        <v/>
      </c>
      <c r="R30" s="68" t="str">
        <f t="shared" si="3"/>
        <v/>
      </c>
      <c r="S30" s="68" t="str">
        <f t="shared" si="4"/>
        <v/>
      </c>
      <c r="T30" s="68" t="str">
        <f t="shared" si="5"/>
        <v/>
      </c>
      <c r="U30" s="68" t="str">
        <f t="shared" si="6"/>
        <v/>
      </c>
      <c r="V30" s="68" t="str">
        <f t="shared" si="7"/>
        <v/>
      </c>
      <c r="W30" s="68" t="str">
        <f t="shared" si="8"/>
        <v/>
      </c>
      <c r="X30" s="68" t="str">
        <f t="shared" si="9"/>
        <v/>
      </c>
      <c r="Y30" s="68" t="str">
        <f t="shared" si="10"/>
        <v/>
      </c>
      <c r="Z30" s="62" t="str">
        <f t="shared" si="11"/>
        <v/>
      </c>
      <c r="AB30" s="33" t="str">
        <f t="shared" si="12"/>
        <v/>
      </c>
    </row>
    <row r="31" spans="1:28" x14ac:dyDescent="0.2">
      <c r="A31" s="39">
        <v>27</v>
      </c>
      <c r="B31" s="40" t="str">
        <f>IFERROR(IF(ＤＬシート!$U28="","",ＤＬシート!$U28),"")</f>
        <v/>
      </c>
      <c r="C31" s="40" t="str">
        <f>IFERROR(IF(ＤＬシート!$T28="",IF($B31=30,"監督",""),ＤＬシート!$T28),"")</f>
        <v/>
      </c>
      <c r="D31" s="40" t="str">
        <f>IFERROR(IF(ＤＬシート!$E28="","","○"),"")</f>
        <v/>
      </c>
      <c r="E31" s="40" t="str">
        <f>IFERROR(IF(ＤＬシート!$H28="","",(LEFT(ＤＬシート!$H28,FIND(" ",ＤＬシート!$H28)-1))),"")</f>
        <v/>
      </c>
      <c r="F31" s="40" t="str">
        <f>IFERROR(IF(ＤＬシート!$H28="","",(RIGHT(ＤＬシート!$H28,LEN(ＤＬシート!$H28)-FIND(" ",ＤＬシート!$H28)))),"")</f>
        <v/>
      </c>
      <c r="G31" s="40" t="str">
        <f>IFERROR(IF(ＤＬシート!$I28="","",(LEFT(ＤＬシート!$I28,FIND(" ",ＤＬシート!$I28)-1))),"")</f>
        <v/>
      </c>
      <c r="H31" s="40" t="str">
        <f>IFERROR(IF(ＤＬシート!$I28="","",(RIGHT(ＤＬシート!$I28,LEN(ＤＬシート!$I28)-FIND(" ",ＤＬシート!$I28)))),"")</f>
        <v/>
      </c>
      <c r="I31" s="40" t="str">
        <f>IFERROR(IF(ＤＬシート!$K28="","",ＤＬシート!$K28),"")</f>
        <v/>
      </c>
      <c r="J31" s="40" t="str">
        <f>IFERROR(IF(ＤＬシート!$M28="","",ＤＬシート!$M28),"")</f>
        <v/>
      </c>
      <c r="K31" s="40" t="str">
        <f>IFERROR(IF(ＤＬシート!$V28="","",LEFT(ＤＬシート!$V28,1)),"")</f>
        <v/>
      </c>
      <c r="L31" s="59" t="str">
        <f>IFERROR(IF(ＤＬシート!$W28="","",LEFT(ＤＬシート!$W28,1)),"")</f>
        <v/>
      </c>
      <c r="M31" s="62" t="str">
        <f>IFERROR(IF(ＤＬシート!$AF28="","",MID(ＤＬシート!$AF28,1,FIND("（",ＤＬシート!$AF28,1)-1)),"")</f>
        <v/>
      </c>
      <c r="N31" s="33">
        <v>27</v>
      </c>
      <c r="O31" s="67" t="str">
        <f t="shared" si="0"/>
        <v/>
      </c>
      <c r="P31" s="68" t="str">
        <f t="shared" si="1"/>
        <v/>
      </c>
      <c r="Q31" s="68" t="str">
        <f t="shared" si="2"/>
        <v/>
      </c>
      <c r="R31" s="68" t="str">
        <f t="shared" si="3"/>
        <v/>
      </c>
      <c r="S31" s="68" t="str">
        <f t="shared" si="4"/>
        <v/>
      </c>
      <c r="T31" s="68" t="str">
        <f t="shared" si="5"/>
        <v/>
      </c>
      <c r="U31" s="68" t="str">
        <f t="shared" si="6"/>
        <v/>
      </c>
      <c r="V31" s="68" t="str">
        <f t="shared" si="7"/>
        <v/>
      </c>
      <c r="W31" s="68" t="str">
        <f t="shared" si="8"/>
        <v/>
      </c>
      <c r="X31" s="68" t="str">
        <f t="shared" si="9"/>
        <v/>
      </c>
      <c r="Y31" s="68" t="str">
        <f t="shared" si="10"/>
        <v/>
      </c>
      <c r="Z31" s="62" t="str">
        <f t="shared" si="11"/>
        <v/>
      </c>
      <c r="AB31" s="33" t="str">
        <f t="shared" si="12"/>
        <v/>
      </c>
    </row>
    <row r="32" spans="1:28" x14ac:dyDescent="0.2">
      <c r="A32" s="39">
        <v>28</v>
      </c>
      <c r="B32" s="40" t="str">
        <f>IFERROR(IF(ＤＬシート!$U29="","",ＤＬシート!$U29),"")</f>
        <v/>
      </c>
      <c r="C32" s="40" t="str">
        <f>IFERROR(IF(ＤＬシート!$T29="",IF($B32=30,"監督",""),ＤＬシート!$T29),"")</f>
        <v/>
      </c>
      <c r="D32" s="40" t="str">
        <f>IFERROR(IF(ＤＬシート!$E29="","","○"),"")</f>
        <v/>
      </c>
      <c r="E32" s="40" t="str">
        <f>IFERROR(IF(ＤＬシート!$H29="","",(LEFT(ＤＬシート!$H29,FIND(" ",ＤＬシート!$H29)-1))),"")</f>
        <v/>
      </c>
      <c r="F32" s="40" t="str">
        <f>IFERROR(IF(ＤＬシート!$H29="","",(RIGHT(ＤＬシート!$H29,LEN(ＤＬシート!$H29)-FIND(" ",ＤＬシート!$H29)))),"")</f>
        <v/>
      </c>
      <c r="G32" s="40" t="str">
        <f>IFERROR(IF(ＤＬシート!$I29="","",(LEFT(ＤＬシート!$I29,FIND(" ",ＤＬシート!$I29)-1))),"")</f>
        <v/>
      </c>
      <c r="H32" s="40" t="str">
        <f>IFERROR(IF(ＤＬシート!$I29="","",(RIGHT(ＤＬシート!$I29,LEN(ＤＬシート!$I29)-FIND(" ",ＤＬシート!$I29)))),"")</f>
        <v/>
      </c>
      <c r="I32" s="40" t="str">
        <f>IFERROR(IF(ＤＬシート!$K29="","",ＤＬシート!$K29),"")</f>
        <v/>
      </c>
      <c r="J32" s="40" t="str">
        <f>IFERROR(IF(ＤＬシート!$M29="","",ＤＬシート!$M29),"")</f>
        <v/>
      </c>
      <c r="K32" s="40" t="str">
        <f>IFERROR(IF(ＤＬシート!$V29="","",LEFT(ＤＬシート!$V29,1)),"")</f>
        <v/>
      </c>
      <c r="L32" s="59" t="str">
        <f>IFERROR(IF(ＤＬシート!$W29="","",LEFT(ＤＬシート!$W29,1)),"")</f>
        <v/>
      </c>
      <c r="M32" s="62" t="str">
        <f>IFERROR(IF(ＤＬシート!$AF29="","",MID(ＤＬシート!$AF29,1,FIND("（",ＤＬシート!$AF29,1)-1)),"")</f>
        <v/>
      </c>
      <c r="N32" s="33">
        <v>28</v>
      </c>
      <c r="O32" s="67" t="str">
        <f t="shared" si="0"/>
        <v/>
      </c>
      <c r="P32" s="68" t="str">
        <f t="shared" si="1"/>
        <v/>
      </c>
      <c r="Q32" s="68" t="str">
        <f t="shared" si="2"/>
        <v/>
      </c>
      <c r="R32" s="68" t="str">
        <f t="shared" si="3"/>
        <v/>
      </c>
      <c r="S32" s="68" t="str">
        <f t="shared" si="4"/>
        <v/>
      </c>
      <c r="T32" s="68" t="str">
        <f t="shared" si="5"/>
        <v/>
      </c>
      <c r="U32" s="68" t="str">
        <f t="shared" si="6"/>
        <v/>
      </c>
      <c r="V32" s="68" t="str">
        <f t="shared" si="7"/>
        <v/>
      </c>
      <c r="W32" s="68" t="str">
        <f t="shared" si="8"/>
        <v/>
      </c>
      <c r="X32" s="68" t="str">
        <f t="shared" si="9"/>
        <v/>
      </c>
      <c r="Y32" s="68" t="str">
        <f t="shared" si="10"/>
        <v/>
      </c>
      <c r="Z32" s="62" t="str">
        <f t="shared" si="11"/>
        <v/>
      </c>
      <c r="AB32" s="33" t="str">
        <f t="shared" si="12"/>
        <v/>
      </c>
    </row>
    <row r="33" spans="1:28" x14ac:dyDescent="0.2">
      <c r="A33" s="39">
        <v>29</v>
      </c>
      <c r="B33" s="40" t="str">
        <f>IFERROR(IF(ＤＬシート!$U30="","",ＤＬシート!$U30),"")</f>
        <v/>
      </c>
      <c r="C33" s="40" t="str">
        <f>IFERROR(IF(ＤＬシート!$T30="",IF($B33=30,"監督",""),ＤＬシート!$T30),"")</f>
        <v/>
      </c>
      <c r="D33" s="40" t="str">
        <f>IFERROR(IF(ＤＬシート!$E30="","","○"),"")</f>
        <v/>
      </c>
      <c r="E33" s="40" t="str">
        <f>IFERROR(IF(ＤＬシート!$H30="","",(LEFT(ＤＬシート!$H30,FIND(" ",ＤＬシート!$H30)-1))),"")</f>
        <v/>
      </c>
      <c r="F33" s="40" t="str">
        <f>IFERROR(IF(ＤＬシート!$H30="","",(RIGHT(ＤＬシート!$H30,LEN(ＤＬシート!$H30)-FIND(" ",ＤＬシート!$H30)))),"")</f>
        <v/>
      </c>
      <c r="G33" s="40" t="str">
        <f>IFERROR(IF(ＤＬシート!$I30="","",(LEFT(ＤＬシート!$I30,FIND(" ",ＤＬシート!$I30)-1))),"")</f>
        <v/>
      </c>
      <c r="H33" s="40" t="str">
        <f>IFERROR(IF(ＤＬシート!$I30="","",(RIGHT(ＤＬシート!$I30,LEN(ＤＬシート!$I30)-FIND(" ",ＤＬシート!$I30)))),"")</f>
        <v/>
      </c>
      <c r="I33" s="40" t="str">
        <f>IFERROR(IF(ＤＬシート!$K30="","",ＤＬシート!$K30),"")</f>
        <v/>
      </c>
      <c r="J33" s="40" t="str">
        <f>IFERROR(IF(ＤＬシート!$M30="","",ＤＬシート!$M30),"")</f>
        <v/>
      </c>
      <c r="K33" s="40" t="str">
        <f>IFERROR(IF(ＤＬシート!$V30="","",LEFT(ＤＬシート!$V30,1)),"")</f>
        <v/>
      </c>
      <c r="L33" s="59" t="str">
        <f>IFERROR(IF(ＤＬシート!$W30="","",LEFT(ＤＬシート!$W30,1)),"")</f>
        <v/>
      </c>
      <c r="M33" s="62" t="str">
        <f>IFERROR(IF(ＤＬシート!$AF30="","",MID(ＤＬシート!$AF30,1,FIND("（",ＤＬシート!$AF30,1)-1)),"")</f>
        <v/>
      </c>
      <c r="N33" s="33">
        <v>29</v>
      </c>
      <c r="O33" s="67" t="str">
        <f t="shared" si="0"/>
        <v/>
      </c>
      <c r="P33" s="68" t="str">
        <f t="shared" si="1"/>
        <v/>
      </c>
      <c r="Q33" s="68" t="str">
        <f t="shared" si="2"/>
        <v/>
      </c>
      <c r="R33" s="68" t="str">
        <f t="shared" si="3"/>
        <v/>
      </c>
      <c r="S33" s="68" t="str">
        <f t="shared" si="4"/>
        <v/>
      </c>
      <c r="T33" s="68" t="str">
        <f t="shared" si="5"/>
        <v/>
      </c>
      <c r="U33" s="68" t="str">
        <f t="shared" si="6"/>
        <v/>
      </c>
      <c r="V33" s="68" t="str">
        <f t="shared" si="7"/>
        <v/>
      </c>
      <c r="W33" s="68" t="str">
        <f t="shared" si="8"/>
        <v/>
      </c>
      <c r="X33" s="68" t="str">
        <f t="shared" si="9"/>
        <v/>
      </c>
      <c r="Y33" s="68" t="str">
        <f t="shared" si="10"/>
        <v/>
      </c>
      <c r="Z33" s="62" t="str">
        <f t="shared" si="11"/>
        <v/>
      </c>
      <c r="AB33" s="33" t="str">
        <f t="shared" si="12"/>
        <v/>
      </c>
    </row>
    <row r="34" spans="1:28" x14ac:dyDescent="0.2">
      <c r="A34" s="39">
        <v>30</v>
      </c>
      <c r="B34" s="40" t="str">
        <f>IFERROR(IF(ＤＬシート!$U31="","",ＤＬシート!$U31),"")</f>
        <v/>
      </c>
      <c r="C34" s="40" t="str">
        <f>IFERROR(IF(ＤＬシート!$T31="",IF($B34=30,"監督",""),ＤＬシート!$T31),"")</f>
        <v/>
      </c>
      <c r="D34" s="40" t="str">
        <f>IFERROR(IF(ＤＬシート!$E31="","","○"),"")</f>
        <v/>
      </c>
      <c r="E34" s="40" t="str">
        <f>IFERROR(IF(ＤＬシート!$H31="","",(LEFT(ＤＬシート!$H31,FIND(" ",ＤＬシート!$H31)-1))),"")</f>
        <v/>
      </c>
      <c r="F34" s="40" t="str">
        <f>IFERROR(IF(ＤＬシート!$H31="","",(RIGHT(ＤＬシート!$H31,LEN(ＤＬシート!$H31)-FIND(" ",ＤＬシート!$H31)))),"")</f>
        <v/>
      </c>
      <c r="G34" s="40" t="str">
        <f>IFERROR(IF(ＤＬシート!$I31="","",(LEFT(ＤＬシート!$I31,FIND(" ",ＤＬシート!$I31)-1))),"")</f>
        <v/>
      </c>
      <c r="H34" s="40" t="str">
        <f>IFERROR(IF(ＤＬシート!$I31="","",(RIGHT(ＤＬシート!$I31,LEN(ＤＬシート!$I31)-FIND(" ",ＤＬシート!$I31)))),"")</f>
        <v/>
      </c>
      <c r="I34" s="40" t="str">
        <f>IFERROR(IF(ＤＬシート!$K31="","",ＤＬシート!$K31),"")</f>
        <v/>
      </c>
      <c r="J34" s="40" t="str">
        <f>IFERROR(IF(ＤＬシート!$M31="","",ＤＬシート!$M31),"")</f>
        <v/>
      </c>
      <c r="K34" s="40" t="str">
        <f>IFERROR(IF(ＤＬシート!$V31="","",LEFT(ＤＬシート!$V31,1)),"")</f>
        <v/>
      </c>
      <c r="L34" s="59" t="str">
        <f>IFERROR(IF(ＤＬシート!$W31="","",LEFT(ＤＬシート!$W31,1)),"")</f>
        <v/>
      </c>
      <c r="M34" s="62" t="str">
        <f>IFERROR(IF(ＤＬシート!$AF31="","",MID(ＤＬシート!$AF31,1,FIND("（",ＤＬシート!$AF31,1)-1)),"")</f>
        <v/>
      </c>
      <c r="N34" s="33">
        <v>30</v>
      </c>
      <c r="O34" s="67" t="str">
        <f t="shared" si="0"/>
        <v/>
      </c>
      <c r="P34" s="68" t="str">
        <f t="shared" si="1"/>
        <v/>
      </c>
      <c r="Q34" s="68" t="str">
        <f t="shared" si="2"/>
        <v/>
      </c>
      <c r="R34" s="68" t="str">
        <f t="shared" si="3"/>
        <v/>
      </c>
      <c r="S34" s="68" t="str">
        <f t="shared" si="4"/>
        <v/>
      </c>
      <c r="T34" s="68" t="str">
        <f t="shared" si="5"/>
        <v/>
      </c>
      <c r="U34" s="68" t="str">
        <f t="shared" si="6"/>
        <v/>
      </c>
      <c r="V34" s="68" t="str">
        <f t="shared" si="7"/>
        <v/>
      </c>
      <c r="W34" s="68" t="str">
        <f t="shared" si="8"/>
        <v/>
      </c>
      <c r="X34" s="68" t="str">
        <f t="shared" si="9"/>
        <v/>
      </c>
      <c r="Y34" s="68" t="str">
        <f t="shared" si="10"/>
        <v/>
      </c>
      <c r="Z34" s="62" t="str">
        <f t="shared" si="11"/>
        <v/>
      </c>
      <c r="AB34" s="33" t="str">
        <f t="shared" si="12"/>
        <v/>
      </c>
    </row>
    <row r="35" spans="1:28" x14ac:dyDescent="0.2">
      <c r="A35" s="39">
        <v>31</v>
      </c>
      <c r="B35" s="40" t="str">
        <f>IFERROR(IF(ＤＬシート!$U32="","",ＤＬシート!$U32),"")</f>
        <v/>
      </c>
      <c r="C35" s="40" t="str">
        <f>IFERROR(IF(ＤＬシート!$T32="",IF($B35=30,"監督",""),ＤＬシート!$T32),"")</f>
        <v/>
      </c>
      <c r="D35" s="40" t="str">
        <f>IFERROR(IF(ＤＬシート!$E32="","","○"),"")</f>
        <v/>
      </c>
      <c r="E35" s="40" t="str">
        <f>IFERROR(IF(ＤＬシート!$H32="","",(LEFT(ＤＬシート!$H32,FIND(" ",ＤＬシート!$H32)-1))),"")</f>
        <v/>
      </c>
      <c r="F35" s="40" t="str">
        <f>IFERROR(IF(ＤＬシート!$H32="","",(RIGHT(ＤＬシート!$H32,LEN(ＤＬシート!$H32)-FIND(" ",ＤＬシート!$H32)))),"")</f>
        <v/>
      </c>
      <c r="G35" s="40" t="str">
        <f>IFERROR(IF(ＤＬシート!$I32="","",(LEFT(ＤＬシート!$I32,FIND(" ",ＤＬシート!$I32)-1))),"")</f>
        <v/>
      </c>
      <c r="H35" s="40" t="str">
        <f>IFERROR(IF(ＤＬシート!$I32="","",(RIGHT(ＤＬシート!$I32,LEN(ＤＬシート!$I32)-FIND(" ",ＤＬシート!$I32)))),"")</f>
        <v/>
      </c>
      <c r="I35" s="40" t="str">
        <f>IFERROR(IF(ＤＬシート!$K32="","",ＤＬシート!$K32),"")</f>
        <v/>
      </c>
      <c r="J35" s="40" t="str">
        <f>IFERROR(IF(ＤＬシート!$M32="","",ＤＬシート!$M32),"")</f>
        <v/>
      </c>
      <c r="K35" s="40" t="str">
        <f>IFERROR(IF(ＤＬシート!$V32="","",LEFT(ＤＬシート!$V32,1)),"")</f>
        <v/>
      </c>
      <c r="L35" s="59" t="str">
        <f>IFERROR(IF(ＤＬシート!$W32="","",LEFT(ＤＬシート!$W32,1)),"")</f>
        <v/>
      </c>
      <c r="M35" s="62" t="str">
        <f>IFERROR(IF(ＤＬシート!$AF32="","",MID(ＤＬシート!$AF32,1,FIND("（",ＤＬシート!$AF32,1)-1)),"")</f>
        <v/>
      </c>
      <c r="N35" s="33">
        <v>31</v>
      </c>
      <c r="O35" s="67" t="str">
        <f t="shared" si="0"/>
        <v/>
      </c>
      <c r="P35" s="68" t="str">
        <f t="shared" si="1"/>
        <v/>
      </c>
      <c r="Q35" s="68" t="str">
        <f t="shared" si="2"/>
        <v/>
      </c>
      <c r="R35" s="68" t="str">
        <f t="shared" si="3"/>
        <v/>
      </c>
      <c r="S35" s="68" t="str">
        <f t="shared" si="4"/>
        <v/>
      </c>
      <c r="T35" s="68" t="str">
        <f t="shared" si="5"/>
        <v/>
      </c>
      <c r="U35" s="68" t="str">
        <f t="shared" si="6"/>
        <v/>
      </c>
      <c r="V35" s="68" t="str">
        <f t="shared" si="7"/>
        <v/>
      </c>
      <c r="W35" s="68" t="str">
        <f t="shared" si="8"/>
        <v/>
      </c>
      <c r="X35" s="68" t="str">
        <f t="shared" si="9"/>
        <v/>
      </c>
      <c r="Y35" s="68" t="str">
        <f t="shared" si="10"/>
        <v/>
      </c>
      <c r="Z35" s="62" t="str">
        <f t="shared" si="11"/>
        <v/>
      </c>
      <c r="AB35" s="33" t="str">
        <f t="shared" si="12"/>
        <v/>
      </c>
    </row>
    <row r="36" spans="1:28" x14ac:dyDescent="0.2">
      <c r="A36" s="39">
        <v>32</v>
      </c>
      <c r="B36" s="40" t="str">
        <f>IFERROR(IF(ＤＬシート!$U33="","",ＤＬシート!$U33),"")</f>
        <v/>
      </c>
      <c r="C36" s="40" t="str">
        <f>IFERROR(IF(ＤＬシート!$T33="",IF($B36=30,"監督",""),ＤＬシート!$T33),"")</f>
        <v/>
      </c>
      <c r="D36" s="40" t="str">
        <f>IFERROR(IF(ＤＬシート!$E33="","","○"),"")</f>
        <v/>
      </c>
      <c r="E36" s="40" t="str">
        <f>IFERROR(IF(ＤＬシート!$H33="","",(LEFT(ＤＬシート!$H33,FIND(" ",ＤＬシート!$H33)-1))),"")</f>
        <v/>
      </c>
      <c r="F36" s="40" t="str">
        <f>IFERROR(IF(ＤＬシート!$H33="","",(RIGHT(ＤＬシート!$H33,LEN(ＤＬシート!$H33)-FIND(" ",ＤＬシート!$H33)))),"")</f>
        <v/>
      </c>
      <c r="G36" s="40" t="str">
        <f>IFERROR(IF(ＤＬシート!$I33="","",(LEFT(ＤＬシート!$I33,FIND(" ",ＤＬシート!$I33)-1))),"")</f>
        <v/>
      </c>
      <c r="H36" s="40" t="str">
        <f>IFERROR(IF(ＤＬシート!$I33="","",(RIGHT(ＤＬシート!$I33,LEN(ＤＬシート!$I33)-FIND(" ",ＤＬシート!$I33)))),"")</f>
        <v/>
      </c>
      <c r="I36" s="40" t="str">
        <f>IFERROR(IF(ＤＬシート!$K33="","",ＤＬシート!$K33),"")</f>
        <v/>
      </c>
      <c r="J36" s="40" t="str">
        <f>IFERROR(IF(ＤＬシート!$M33="","",ＤＬシート!$M33),"")</f>
        <v/>
      </c>
      <c r="K36" s="40" t="str">
        <f>IFERROR(IF(ＤＬシート!$V33="","",LEFT(ＤＬシート!$V33,1)),"")</f>
        <v/>
      </c>
      <c r="L36" s="59" t="str">
        <f>IFERROR(IF(ＤＬシート!$W33="","",LEFT(ＤＬシート!$W33,1)),"")</f>
        <v/>
      </c>
      <c r="M36" s="62" t="str">
        <f>IFERROR(IF(ＤＬシート!$AF33="","",MID(ＤＬシート!$AF33,1,FIND("（",ＤＬシート!$AF33,1)-1)),"")</f>
        <v/>
      </c>
      <c r="N36" s="33">
        <v>32</v>
      </c>
      <c r="O36" s="67" t="str">
        <f t="shared" si="0"/>
        <v/>
      </c>
      <c r="P36" s="68" t="str">
        <f t="shared" si="1"/>
        <v/>
      </c>
      <c r="Q36" s="68" t="str">
        <f t="shared" si="2"/>
        <v/>
      </c>
      <c r="R36" s="68" t="str">
        <f t="shared" si="3"/>
        <v/>
      </c>
      <c r="S36" s="68" t="str">
        <f t="shared" si="4"/>
        <v/>
      </c>
      <c r="T36" s="68" t="str">
        <f t="shared" si="5"/>
        <v/>
      </c>
      <c r="U36" s="68" t="str">
        <f t="shared" si="6"/>
        <v/>
      </c>
      <c r="V36" s="68" t="str">
        <f t="shared" si="7"/>
        <v/>
      </c>
      <c r="W36" s="68" t="str">
        <f t="shared" si="8"/>
        <v/>
      </c>
      <c r="X36" s="68" t="str">
        <f t="shared" si="9"/>
        <v/>
      </c>
      <c r="Y36" s="68" t="str">
        <f t="shared" si="10"/>
        <v/>
      </c>
      <c r="Z36" s="62" t="str">
        <f t="shared" si="11"/>
        <v/>
      </c>
      <c r="AB36" s="33" t="str">
        <f t="shared" si="12"/>
        <v/>
      </c>
    </row>
    <row r="37" spans="1:28" x14ac:dyDescent="0.2">
      <c r="A37" s="39">
        <v>33</v>
      </c>
      <c r="B37" s="40" t="str">
        <f>IFERROR(IF(ＤＬシート!$U34="","",ＤＬシート!$U34),"")</f>
        <v/>
      </c>
      <c r="C37" s="40" t="str">
        <f>IFERROR(IF(ＤＬシート!$T34="",IF($B37=30,"監督",""),ＤＬシート!$T34),"")</f>
        <v/>
      </c>
      <c r="D37" s="40" t="str">
        <f>IFERROR(IF(ＤＬシート!$E34="","","○"),"")</f>
        <v/>
      </c>
      <c r="E37" s="40" t="str">
        <f>IFERROR(IF(ＤＬシート!$H34="","",(LEFT(ＤＬシート!$H34,FIND(" ",ＤＬシート!$H34)-1))),"")</f>
        <v/>
      </c>
      <c r="F37" s="40" t="str">
        <f>IFERROR(IF(ＤＬシート!$H34="","",(RIGHT(ＤＬシート!$H34,LEN(ＤＬシート!$H34)-FIND(" ",ＤＬシート!$H34)))),"")</f>
        <v/>
      </c>
      <c r="G37" s="40" t="str">
        <f>IFERROR(IF(ＤＬシート!$I34="","",(LEFT(ＤＬシート!$I34,FIND(" ",ＤＬシート!$I34)-1))),"")</f>
        <v/>
      </c>
      <c r="H37" s="40" t="str">
        <f>IFERROR(IF(ＤＬシート!$I34="","",(RIGHT(ＤＬシート!$I34,LEN(ＤＬシート!$I34)-FIND(" ",ＤＬシート!$I34)))),"")</f>
        <v/>
      </c>
      <c r="I37" s="40" t="str">
        <f>IFERROR(IF(ＤＬシート!$K34="","",ＤＬシート!$K34),"")</f>
        <v/>
      </c>
      <c r="J37" s="40" t="str">
        <f>IFERROR(IF(ＤＬシート!$M34="","",ＤＬシート!$M34),"")</f>
        <v/>
      </c>
      <c r="K37" s="40" t="str">
        <f>IFERROR(IF(ＤＬシート!$V34="","",LEFT(ＤＬシート!$V34,1)),"")</f>
        <v/>
      </c>
      <c r="L37" s="59" t="str">
        <f>IFERROR(IF(ＤＬシート!$W34="","",LEFT(ＤＬシート!$W34,1)),"")</f>
        <v/>
      </c>
      <c r="M37" s="62" t="str">
        <f>IFERROR(IF(ＤＬシート!$AF34="","",MID(ＤＬシート!$AF34,1,FIND("（",ＤＬシート!$AF34,1)-1)),"")</f>
        <v/>
      </c>
      <c r="N37" s="33">
        <v>33</v>
      </c>
      <c r="O37" s="67" t="str">
        <f t="shared" si="0"/>
        <v/>
      </c>
      <c r="P37" s="68" t="str">
        <f t="shared" si="1"/>
        <v/>
      </c>
      <c r="Q37" s="68" t="str">
        <f t="shared" si="2"/>
        <v/>
      </c>
      <c r="R37" s="68" t="str">
        <f t="shared" si="3"/>
        <v/>
      </c>
      <c r="S37" s="68" t="str">
        <f t="shared" si="4"/>
        <v/>
      </c>
      <c r="T37" s="68" t="str">
        <f t="shared" si="5"/>
        <v/>
      </c>
      <c r="U37" s="68" t="str">
        <f t="shared" si="6"/>
        <v/>
      </c>
      <c r="V37" s="68" t="str">
        <f t="shared" si="7"/>
        <v/>
      </c>
      <c r="W37" s="68" t="str">
        <f t="shared" si="8"/>
        <v/>
      </c>
      <c r="X37" s="68" t="str">
        <f t="shared" si="9"/>
        <v/>
      </c>
      <c r="Y37" s="68" t="str">
        <f t="shared" si="10"/>
        <v/>
      </c>
      <c r="Z37" s="62" t="str">
        <f t="shared" si="11"/>
        <v/>
      </c>
      <c r="AB37" s="33" t="str">
        <f t="shared" si="12"/>
        <v/>
      </c>
    </row>
    <row r="38" spans="1:28" x14ac:dyDescent="0.2">
      <c r="A38" s="39">
        <v>34</v>
      </c>
      <c r="B38" s="40" t="str">
        <f>IFERROR(IF(ＤＬシート!$U35="","",ＤＬシート!$U35),"")</f>
        <v/>
      </c>
      <c r="C38" s="40" t="str">
        <f>IFERROR(IF(ＤＬシート!$T35="",IF($B38=30,"監督",""),ＤＬシート!$T35),"")</f>
        <v/>
      </c>
      <c r="D38" s="40" t="str">
        <f>IFERROR(IF(ＤＬシート!$E35="","","○"),"")</f>
        <v/>
      </c>
      <c r="E38" s="40" t="str">
        <f>IFERROR(IF(ＤＬシート!$H35="","",(LEFT(ＤＬシート!$H35,FIND(" ",ＤＬシート!$H35)-1))),"")</f>
        <v/>
      </c>
      <c r="F38" s="40" t="str">
        <f>IFERROR(IF(ＤＬシート!$H35="","",(RIGHT(ＤＬシート!$H35,LEN(ＤＬシート!$H35)-FIND(" ",ＤＬシート!$H35)))),"")</f>
        <v/>
      </c>
      <c r="G38" s="40" t="str">
        <f>IFERROR(IF(ＤＬシート!$I35="","",(LEFT(ＤＬシート!$I35,FIND(" ",ＤＬシート!$I35)-1))),"")</f>
        <v/>
      </c>
      <c r="H38" s="40" t="str">
        <f>IFERROR(IF(ＤＬシート!$I35="","",(RIGHT(ＤＬシート!$I35,LEN(ＤＬシート!$I35)-FIND(" ",ＤＬシート!$I35)))),"")</f>
        <v/>
      </c>
      <c r="I38" s="40" t="str">
        <f>IFERROR(IF(ＤＬシート!$K35="","",ＤＬシート!$K35),"")</f>
        <v/>
      </c>
      <c r="J38" s="40" t="str">
        <f>IFERROR(IF(ＤＬシート!$M35="","",ＤＬシート!$M35),"")</f>
        <v/>
      </c>
      <c r="K38" s="40" t="str">
        <f>IFERROR(IF(ＤＬシート!$V35="","",LEFT(ＤＬシート!$V35,1)),"")</f>
        <v/>
      </c>
      <c r="L38" s="59" t="str">
        <f>IFERROR(IF(ＤＬシート!$W35="","",LEFT(ＤＬシート!$W35,1)),"")</f>
        <v/>
      </c>
      <c r="M38" s="62" t="str">
        <f>IFERROR(IF(ＤＬシート!$AF35="","",MID(ＤＬシート!$AF35,1,FIND("（",ＤＬシート!$AF35,1)-1)),"")</f>
        <v/>
      </c>
      <c r="N38" s="33">
        <v>34</v>
      </c>
      <c r="O38" s="67" t="str">
        <f t="shared" si="0"/>
        <v/>
      </c>
      <c r="P38" s="68" t="str">
        <f t="shared" si="1"/>
        <v/>
      </c>
      <c r="Q38" s="68" t="str">
        <f t="shared" si="2"/>
        <v/>
      </c>
      <c r="R38" s="68" t="str">
        <f t="shared" si="3"/>
        <v/>
      </c>
      <c r="S38" s="68" t="str">
        <f t="shared" si="4"/>
        <v/>
      </c>
      <c r="T38" s="68" t="str">
        <f t="shared" si="5"/>
        <v/>
      </c>
      <c r="U38" s="68" t="str">
        <f t="shared" si="6"/>
        <v/>
      </c>
      <c r="V38" s="68" t="str">
        <f t="shared" si="7"/>
        <v/>
      </c>
      <c r="W38" s="68" t="str">
        <f t="shared" si="8"/>
        <v/>
      </c>
      <c r="X38" s="68" t="str">
        <f t="shared" si="9"/>
        <v/>
      </c>
      <c r="Y38" s="68" t="str">
        <f t="shared" si="10"/>
        <v/>
      </c>
      <c r="Z38" s="62" t="str">
        <f t="shared" si="11"/>
        <v/>
      </c>
      <c r="AB38" s="33" t="str">
        <f t="shared" si="12"/>
        <v/>
      </c>
    </row>
    <row r="39" spans="1:28" x14ac:dyDescent="0.2">
      <c r="A39" s="39">
        <v>35</v>
      </c>
      <c r="B39" s="40" t="str">
        <f>IFERROR(IF(ＤＬシート!$U36="","",ＤＬシート!$U36),"")</f>
        <v/>
      </c>
      <c r="C39" s="40" t="str">
        <f>IFERROR(IF(ＤＬシート!$T36="",IF($B39=30,"監督",""),ＤＬシート!$T36),"")</f>
        <v/>
      </c>
      <c r="D39" s="40" t="str">
        <f>IFERROR(IF(ＤＬシート!$E36="","","○"),"")</f>
        <v/>
      </c>
      <c r="E39" s="40" t="str">
        <f>IFERROR(IF(ＤＬシート!$H36="","",(LEFT(ＤＬシート!$H36,FIND(" ",ＤＬシート!$H36)-1))),"")</f>
        <v/>
      </c>
      <c r="F39" s="40" t="str">
        <f>IFERROR(IF(ＤＬシート!$H36="","",(RIGHT(ＤＬシート!$H36,LEN(ＤＬシート!$H36)-FIND(" ",ＤＬシート!$H36)))),"")</f>
        <v/>
      </c>
      <c r="G39" s="40" t="str">
        <f>IFERROR(IF(ＤＬシート!$I36="","",(LEFT(ＤＬシート!$I36,FIND(" ",ＤＬシート!$I36)-1))),"")</f>
        <v/>
      </c>
      <c r="H39" s="40" t="str">
        <f>IFERROR(IF(ＤＬシート!$I36="","",(RIGHT(ＤＬシート!$I36,LEN(ＤＬシート!$I36)-FIND(" ",ＤＬシート!$I36)))),"")</f>
        <v/>
      </c>
      <c r="I39" s="40" t="str">
        <f>IFERROR(IF(ＤＬシート!$K36="","",ＤＬシート!$K36),"")</f>
        <v/>
      </c>
      <c r="J39" s="40" t="str">
        <f>IFERROR(IF(ＤＬシート!$M36="","",ＤＬシート!$M36),"")</f>
        <v/>
      </c>
      <c r="K39" s="40" t="str">
        <f>IFERROR(IF(ＤＬシート!$V36="","",LEFT(ＤＬシート!$V36,1)),"")</f>
        <v/>
      </c>
      <c r="L39" s="59" t="str">
        <f>IFERROR(IF(ＤＬシート!$W36="","",LEFT(ＤＬシート!$W36,1)),"")</f>
        <v/>
      </c>
      <c r="M39" s="62" t="str">
        <f>IFERROR(IF(ＤＬシート!$AF36="","",MID(ＤＬシート!$AF36,1,FIND("（",ＤＬシート!$AF36,1)-1)),"")</f>
        <v/>
      </c>
      <c r="N39" s="33">
        <v>35</v>
      </c>
      <c r="O39" s="67" t="str">
        <f t="shared" si="0"/>
        <v/>
      </c>
      <c r="P39" s="68" t="str">
        <f t="shared" si="1"/>
        <v/>
      </c>
      <c r="Q39" s="68" t="str">
        <f t="shared" si="2"/>
        <v/>
      </c>
      <c r="R39" s="68" t="str">
        <f t="shared" si="3"/>
        <v/>
      </c>
      <c r="S39" s="68" t="str">
        <f t="shared" si="4"/>
        <v/>
      </c>
      <c r="T39" s="68" t="str">
        <f t="shared" si="5"/>
        <v/>
      </c>
      <c r="U39" s="68" t="str">
        <f t="shared" si="6"/>
        <v/>
      </c>
      <c r="V39" s="68" t="str">
        <f t="shared" si="7"/>
        <v/>
      </c>
      <c r="W39" s="68" t="str">
        <f t="shared" si="8"/>
        <v/>
      </c>
      <c r="X39" s="68" t="str">
        <f t="shared" si="9"/>
        <v/>
      </c>
      <c r="Y39" s="68" t="str">
        <f t="shared" si="10"/>
        <v/>
      </c>
      <c r="Z39" s="62" t="str">
        <f t="shared" si="11"/>
        <v/>
      </c>
      <c r="AB39" s="33" t="str">
        <f t="shared" si="12"/>
        <v/>
      </c>
    </row>
    <row r="40" spans="1:28" x14ac:dyDescent="0.2">
      <c r="A40" s="39">
        <v>36</v>
      </c>
      <c r="B40" s="40" t="str">
        <f>IFERROR(IF(ＤＬシート!$U37="","",ＤＬシート!$U37),"")</f>
        <v/>
      </c>
      <c r="C40" s="40" t="str">
        <f>IFERROR(IF(ＤＬシート!$T37="",IF($B40=30,"監督",""),ＤＬシート!$T37),"")</f>
        <v/>
      </c>
      <c r="D40" s="40" t="str">
        <f>IFERROR(IF(ＤＬシート!$E37="","","○"),"")</f>
        <v/>
      </c>
      <c r="E40" s="40" t="str">
        <f>IFERROR(IF(ＤＬシート!$H37="","",(LEFT(ＤＬシート!$H37,FIND(" ",ＤＬシート!$H37)-1))),"")</f>
        <v/>
      </c>
      <c r="F40" s="40" t="str">
        <f>IFERROR(IF(ＤＬシート!$H37="","",(RIGHT(ＤＬシート!$H37,LEN(ＤＬシート!$H37)-FIND(" ",ＤＬシート!$H37)))),"")</f>
        <v/>
      </c>
      <c r="G40" s="40" t="str">
        <f>IFERROR(IF(ＤＬシート!$I37="","",(LEFT(ＤＬシート!$I37,FIND(" ",ＤＬシート!$I37)-1))),"")</f>
        <v/>
      </c>
      <c r="H40" s="40" t="str">
        <f>IFERROR(IF(ＤＬシート!$I37="","",(RIGHT(ＤＬシート!$I37,LEN(ＤＬシート!$I37)-FIND(" ",ＤＬシート!$I37)))),"")</f>
        <v/>
      </c>
      <c r="I40" s="40" t="str">
        <f>IFERROR(IF(ＤＬシート!$K37="","",ＤＬシート!$K37),"")</f>
        <v/>
      </c>
      <c r="J40" s="40" t="str">
        <f>IFERROR(IF(ＤＬシート!$M37="","",ＤＬシート!$M37),"")</f>
        <v/>
      </c>
      <c r="K40" s="40" t="str">
        <f>IFERROR(IF(ＤＬシート!$V37="","",LEFT(ＤＬシート!$V37,1)),"")</f>
        <v/>
      </c>
      <c r="L40" s="59" t="str">
        <f>IFERROR(IF(ＤＬシート!$W37="","",LEFT(ＤＬシート!$W37,1)),"")</f>
        <v/>
      </c>
      <c r="M40" s="62" t="str">
        <f>IFERROR(IF(ＤＬシート!$AF37="","",MID(ＤＬシート!$AF37,1,FIND("（",ＤＬシート!$AF37,1)-1)),"")</f>
        <v/>
      </c>
      <c r="N40" s="33">
        <v>36</v>
      </c>
      <c r="O40" s="67" t="str">
        <f t="shared" si="0"/>
        <v/>
      </c>
      <c r="P40" s="68" t="str">
        <f t="shared" si="1"/>
        <v/>
      </c>
      <c r="Q40" s="68" t="str">
        <f t="shared" si="2"/>
        <v/>
      </c>
      <c r="R40" s="68" t="str">
        <f t="shared" si="3"/>
        <v/>
      </c>
      <c r="S40" s="68" t="str">
        <f t="shared" si="4"/>
        <v/>
      </c>
      <c r="T40" s="68" t="str">
        <f t="shared" si="5"/>
        <v/>
      </c>
      <c r="U40" s="68" t="str">
        <f t="shared" si="6"/>
        <v/>
      </c>
      <c r="V40" s="68" t="str">
        <f t="shared" si="7"/>
        <v/>
      </c>
      <c r="W40" s="68" t="str">
        <f t="shared" si="8"/>
        <v/>
      </c>
      <c r="X40" s="68" t="str">
        <f t="shared" si="9"/>
        <v/>
      </c>
      <c r="Y40" s="68" t="str">
        <f t="shared" si="10"/>
        <v/>
      </c>
      <c r="Z40" s="62" t="str">
        <f t="shared" si="11"/>
        <v/>
      </c>
      <c r="AB40" s="33" t="str">
        <f t="shared" si="12"/>
        <v/>
      </c>
    </row>
    <row r="41" spans="1:28" x14ac:dyDescent="0.2">
      <c r="A41" s="39">
        <v>37</v>
      </c>
      <c r="B41" s="40" t="str">
        <f>IFERROR(IF(ＤＬシート!$U38="","",ＤＬシート!$U38),"")</f>
        <v/>
      </c>
      <c r="C41" s="40" t="str">
        <f>IFERROR(IF(ＤＬシート!$T38="",IF($B41=30,"監督",""),ＤＬシート!$T38),"")</f>
        <v/>
      </c>
      <c r="D41" s="40" t="str">
        <f>IFERROR(IF(ＤＬシート!$E38="","","○"),"")</f>
        <v/>
      </c>
      <c r="E41" s="40" t="str">
        <f>IFERROR(IF(ＤＬシート!$H38="","",(LEFT(ＤＬシート!$H38,FIND(" ",ＤＬシート!$H38)-1))),"")</f>
        <v/>
      </c>
      <c r="F41" s="40" t="str">
        <f>IFERROR(IF(ＤＬシート!$H38="","",(RIGHT(ＤＬシート!$H38,LEN(ＤＬシート!$H38)-FIND(" ",ＤＬシート!$H38)))),"")</f>
        <v/>
      </c>
      <c r="G41" s="40" t="str">
        <f>IFERROR(IF(ＤＬシート!$I38="","",(LEFT(ＤＬシート!$I38,FIND(" ",ＤＬシート!$I38)-1))),"")</f>
        <v/>
      </c>
      <c r="H41" s="40" t="str">
        <f>IFERROR(IF(ＤＬシート!$I38="","",(RIGHT(ＤＬシート!$I38,LEN(ＤＬシート!$I38)-FIND(" ",ＤＬシート!$I38)))),"")</f>
        <v/>
      </c>
      <c r="I41" s="40" t="str">
        <f>IFERROR(IF(ＤＬシート!$K38="","",ＤＬシート!$K38),"")</f>
        <v/>
      </c>
      <c r="J41" s="40" t="str">
        <f>IFERROR(IF(ＤＬシート!$M38="","",ＤＬシート!$M38),"")</f>
        <v/>
      </c>
      <c r="K41" s="40" t="str">
        <f>IFERROR(IF(ＤＬシート!$V38="","",LEFT(ＤＬシート!$V38,1)),"")</f>
        <v/>
      </c>
      <c r="L41" s="59" t="str">
        <f>IFERROR(IF(ＤＬシート!$W38="","",LEFT(ＤＬシート!$W38,1)),"")</f>
        <v/>
      </c>
      <c r="M41" s="62" t="str">
        <f>IFERROR(IF(ＤＬシート!$AF38="","",MID(ＤＬシート!$AF38,1,FIND("（",ＤＬシート!$AF38,1)-1)),"")</f>
        <v/>
      </c>
      <c r="N41" s="33">
        <v>37</v>
      </c>
      <c r="O41" s="67" t="str">
        <f t="shared" si="0"/>
        <v/>
      </c>
      <c r="P41" s="68" t="str">
        <f t="shared" si="1"/>
        <v/>
      </c>
      <c r="Q41" s="68" t="str">
        <f t="shared" si="2"/>
        <v/>
      </c>
      <c r="R41" s="68" t="str">
        <f t="shared" si="3"/>
        <v/>
      </c>
      <c r="S41" s="68" t="str">
        <f t="shared" si="4"/>
        <v/>
      </c>
      <c r="T41" s="68" t="str">
        <f t="shared" si="5"/>
        <v/>
      </c>
      <c r="U41" s="68" t="str">
        <f t="shared" si="6"/>
        <v/>
      </c>
      <c r="V41" s="68" t="str">
        <f t="shared" si="7"/>
        <v/>
      </c>
      <c r="W41" s="68" t="str">
        <f t="shared" si="8"/>
        <v/>
      </c>
      <c r="X41" s="68" t="str">
        <f t="shared" si="9"/>
        <v/>
      </c>
      <c r="Y41" s="68" t="str">
        <f t="shared" si="10"/>
        <v/>
      </c>
      <c r="Z41" s="62" t="str">
        <f t="shared" si="11"/>
        <v/>
      </c>
      <c r="AB41" s="33" t="str">
        <f t="shared" si="12"/>
        <v/>
      </c>
    </row>
    <row r="42" spans="1:28" x14ac:dyDescent="0.2">
      <c r="A42" s="39">
        <v>38</v>
      </c>
      <c r="B42" s="40" t="str">
        <f>IFERROR(IF(ＤＬシート!$U39="","",ＤＬシート!$U39),"")</f>
        <v/>
      </c>
      <c r="C42" s="40" t="str">
        <f>IFERROR(IF(ＤＬシート!$T39="",IF($B42=30,"監督",""),ＤＬシート!$T39),"")</f>
        <v/>
      </c>
      <c r="D42" s="40" t="str">
        <f>IFERROR(IF(ＤＬシート!$E39="","","○"),"")</f>
        <v/>
      </c>
      <c r="E42" s="40" t="str">
        <f>IFERROR(IF(ＤＬシート!$H39="","",(LEFT(ＤＬシート!$H39,FIND(" ",ＤＬシート!$H39)-1))),"")</f>
        <v/>
      </c>
      <c r="F42" s="40" t="str">
        <f>IFERROR(IF(ＤＬシート!$H39="","",(RIGHT(ＤＬシート!$H39,LEN(ＤＬシート!$H39)-FIND(" ",ＤＬシート!$H39)))),"")</f>
        <v/>
      </c>
      <c r="G42" s="40" t="str">
        <f>IFERROR(IF(ＤＬシート!$I39="","",(LEFT(ＤＬシート!$I39,FIND(" ",ＤＬシート!$I39)-1))),"")</f>
        <v/>
      </c>
      <c r="H42" s="40" t="str">
        <f>IFERROR(IF(ＤＬシート!$I39="","",(RIGHT(ＤＬシート!$I39,LEN(ＤＬシート!$I39)-FIND(" ",ＤＬシート!$I39)))),"")</f>
        <v/>
      </c>
      <c r="I42" s="40" t="str">
        <f>IFERROR(IF(ＤＬシート!$K39="","",ＤＬシート!$K39),"")</f>
        <v/>
      </c>
      <c r="J42" s="40" t="str">
        <f>IFERROR(IF(ＤＬシート!$M39="","",ＤＬシート!$M39),"")</f>
        <v/>
      </c>
      <c r="K42" s="40" t="str">
        <f>IFERROR(IF(ＤＬシート!$V39="","",LEFT(ＤＬシート!$V39,1)),"")</f>
        <v/>
      </c>
      <c r="L42" s="59" t="str">
        <f>IFERROR(IF(ＤＬシート!$W39="","",LEFT(ＤＬシート!$W39,1)),"")</f>
        <v/>
      </c>
      <c r="M42" s="62" t="str">
        <f>IFERROR(IF(ＤＬシート!$AF39="","",MID(ＤＬシート!$AF39,1,FIND("（",ＤＬシート!$AF39,1)-1)),"")</f>
        <v/>
      </c>
      <c r="N42" s="33">
        <v>38</v>
      </c>
      <c r="O42" s="67" t="str">
        <f t="shared" si="0"/>
        <v/>
      </c>
      <c r="P42" s="68" t="str">
        <f t="shared" si="1"/>
        <v/>
      </c>
      <c r="Q42" s="68" t="str">
        <f t="shared" si="2"/>
        <v/>
      </c>
      <c r="R42" s="68" t="str">
        <f t="shared" si="3"/>
        <v/>
      </c>
      <c r="S42" s="68" t="str">
        <f t="shared" si="4"/>
        <v/>
      </c>
      <c r="T42" s="68" t="str">
        <f t="shared" si="5"/>
        <v/>
      </c>
      <c r="U42" s="68" t="str">
        <f t="shared" si="6"/>
        <v/>
      </c>
      <c r="V42" s="68" t="str">
        <f t="shared" si="7"/>
        <v/>
      </c>
      <c r="W42" s="68" t="str">
        <f t="shared" si="8"/>
        <v/>
      </c>
      <c r="X42" s="68" t="str">
        <f t="shared" si="9"/>
        <v/>
      </c>
      <c r="Y42" s="68" t="str">
        <f t="shared" si="10"/>
        <v/>
      </c>
      <c r="Z42" s="62" t="str">
        <f t="shared" si="11"/>
        <v/>
      </c>
      <c r="AB42" s="33" t="str">
        <f t="shared" si="12"/>
        <v/>
      </c>
    </row>
    <row r="43" spans="1:28" x14ac:dyDescent="0.2">
      <c r="A43" s="39">
        <v>39</v>
      </c>
      <c r="B43" s="40" t="str">
        <f>IFERROR(IF(ＤＬシート!$U40="","",ＤＬシート!$U40),"")</f>
        <v/>
      </c>
      <c r="C43" s="40" t="str">
        <f>IFERROR(IF(ＤＬシート!$T40="",IF($B43=30,"監督",""),ＤＬシート!$T40),"")</f>
        <v/>
      </c>
      <c r="D43" s="40" t="str">
        <f>IFERROR(IF(ＤＬシート!$E40="","","○"),"")</f>
        <v/>
      </c>
      <c r="E43" s="40" t="str">
        <f>IFERROR(IF(ＤＬシート!$H40="","",(LEFT(ＤＬシート!$H40,FIND(" ",ＤＬシート!$H40)-1))),"")</f>
        <v/>
      </c>
      <c r="F43" s="40" t="str">
        <f>IFERROR(IF(ＤＬシート!$H40="","",(RIGHT(ＤＬシート!$H40,LEN(ＤＬシート!$H40)-FIND(" ",ＤＬシート!$H40)))),"")</f>
        <v/>
      </c>
      <c r="G43" s="40" t="str">
        <f>IFERROR(IF(ＤＬシート!$I40="","",(LEFT(ＤＬシート!$I40,FIND(" ",ＤＬシート!$I40)-1))),"")</f>
        <v/>
      </c>
      <c r="H43" s="40" t="str">
        <f>IFERROR(IF(ＤＬシート!$I40="","",(RIGHT(ＤＬシート!$I40,LEN(ＤＬシート!$I40)-FIND(" ",ＤＬシート!$I40)))),"")</f>
        <v/>
      </c>
      <c r="I43" s="40" t="str">
        <f>IFERROR(IF(ＤＬシート!$K40="","",ＤＬシート!$K40),"")</f>
        <v/>
      </c>
      <c r="J43" s="40" t="str">
        <f>IFERROR(IF(ＤＬシート!$M40="","",ＤＬシート!$M40),"")</f>
        <v/>
      </c>
      <c r="K43" s="40" t="str">
        <f>IFERROR(IF(ＤＬシート!$V40="","",LEFT(ＤＬシート!$V40,1)),"")</f>
        <v/>
      </c>
      <c r="L43" s="59" t="str">
        <f>IFERROR(IF(ＤＬシート!$W40="","",LEFT(ＤＬシート!$W40,1)),"")</f>
        <v/>
      </c>
      <c r="M43" s="62" t="str">
        <f>IFERROR(IF(ＤＬシート!$AF40="","",MID(ＤＬシート!$AF40,1,FIND("（",ＤＬシート!$AF40,1)-1)),"")</f>
        <v/>
      </c>
      <c r="N43" s="33">
        <v>39</v>
      </c>
      <c r="O43" s="67" t="str">
        <f t="shared" si="0"/>
        <v/>
      </c>
      <c r="P43" s="68" t="str">
        <f t="shared" si="1"/>
        <v/>
      </c>
      <c r="Q43" s="68" t="str">
        <f t="shared" si="2"/>
        <v/>
      </c>
      <c r="R43" s="68" t="str">
        <f t="shared" si="3"/>
        <v/>
      </c>
      <c r="S43" s="68" t="str">
        <f t="shared" si="4"/>
        <v/>
      </c>
      <c r="T43" s="68" t="str">
        <f t="shared" si="5"/>
        <v/>
      </c>
      <c r="U43" s="68" t="str">
        <f t="shared" si="6"/>
        <v/>
      </c>
      <c r="V43" s="68" t="str">
        <f t="shared" si="7"/>
        <v/>
      </c>
      <c r="W43" s="68" t="str">
        <f t="shared" si="8"/>
        <v/>
      </c>
      <c r="X43" s="68" t="str">
        <f t="shared" si="9"/>
        <v/>
      </c>
      <c r="Y43" s="68" t="str">
        <f t="shared" si="10"/>
        <v/>
      </c>
      <c r="Z43" s="62" t="str">
        <f t="shared" si="11"/>
        <v/>
      </c>
      <c r="AB43" s="33" t="str">
        <f t="shared" si="12"/>
        <v/>
      </c>
    </row>
    <row r="44" spans="1:28" x14ac:dyDescent="0.2">
      <c r="A44" s="39">
        <v>40</v>
      </c>
      <c r="B44" s="40" t="str">
        <f>IFERROR(IF(ＤＬシート!$U41="","",ＤＬシート!$U41),"")</f>
        <v/>
      </c>
      <c r="C44" s="40" t="str">
        <f>IFERROR(IF(ＤＬシート!$T41="",IF($B44=30,"監督",""),ＤＬシート!$T41),"")</f>
        <v/>
      </c>
      <c r="D44" s="40" t="str">
        <f>IFERROR(IF(ＤＬシート!$E41="","","○"),"")</f>
        <v/>
      </c>
      <c r="E44" s="40" t="str">
        <f>IFERROR(IF(ＤＬシート!$H41="","",(LEFT(ＤＬシート!$H41,FIND(" ",ＤＬシート!$H41)-1))),"")</f>
        <v/>
      </c>
      <c r="F44" s="40" t="str">
        <f>IFERROR(IF(ＤＬシート!$H41="","",(RIGHT(ＤＬシート!$H41,LEN(ＤＬシート!$H41)-FIND(" ",ＤＬシート!$H41)))),"")</f>
        <v/>
      </c>
      <c r="G44" s="40" t="str">
        <f>IFERROR(IF(ＤＬシート!$I41="","",(LEFT(ＤＬシート!$I41,FIND(" ",ＤＬシート!$I41)-1))),"")</f>
        <v/>
      </c>
      <c r="H44" s="40" t="str">
        <f>IFERROR(IF(ＤＬシート!$I41="","",(RIGHT(ＤＬシート!$I41,LEN(ＤＬシート!$I41)-FIND(" ",ＤＬシート!$I41)))),"")</f>
        <v/>
      </c>
      <c r="I44" s="40" t="str">
        <f>IFERROR(IF(ＤＬシート!$K41="","",ＤＬシート!$K41),"")</f>
        <v/>
      </c>
      <c r="J44" s="40" t="str">
        <f>IFERROR(IF(ＤＬシート!$M41="","",ＤＬシート!$M41),"")</f>
        <v/>
      </c>
      <c r="K44" s="40" t="str">
        <f>IFERROR(IF(ＤＬシート!$V41="","",LEFT(ＤＬシート!$V41,1)),"")</f>
        <v/>
      </c>
      <c r="L44" s="59" t="str">
        <f>IFERROR(IF(ＤＬシート!$W41="","",LEFT(ＤＬシート!$W41,1)),"")</f>
        <v/>
      </c>
      <c r="M44" s="62" t="str">
        <f>IFERROR(IF(ＤＬシート!$AF41="","",MID(ＤＬシート!$AF41,1,FIND("（",ＤＬシート!$AF41,1)-1)),"")</f>
        <v/>
      </c>
      <c r="N44" s="33">
        <v>40</v>
      </c>
      <c r="O44" s="67" t="str">
        <f t="shared" si="0"/>
        <v/>
      </c>
      <c r="P44" s="68" t="str">
        <f t="shared" si="1"/>
        <v/>
      </c>
      <c r="Q44" s="68" t="str">
        <f t="shared" si="2"/>
        <v/>
      </c>
      <c r="R44" s="68" t="str">
        <f t="shared" si="3"/>
        <v/>
      </c>
      <c r="S44" s="68" t="str">
        <f t="shared" si="4"/>
        <v/>
      </c>
      <c r="T44" s="68" t="str">
        <f t="shared" si="5"/>
        <v/>
      </c>
      <c r="U44" s="68" t="str">
        <f t="shared" si="6"/>
        <v/>
      </c>
      <c r="V44" s="68" t="str">
        <f t="shared" si="7"/>
        <v/>
      </c>
      <c r="W44" s="68" t="str">
        <f t="shared" si="8"/>
        <v/>
      </c>
      <c r="X44" s="68" t="str">
        <f t="shared" si="9"/>
        <v/>
      </c>
      <c r="Y44" s="68" t="str">
        <f t="shared" si="10"/>
        <v/>
      </c>
      <c r="Z44" s="62" t="str">
        <f t="shared" si="11"/>
        <v/>
      </c>
      <c r="AB44" s="33" t="str">
        <f t="shared" si="12"/>
        <v/>
      </c>
    </row>
    <row r="45" spans="1:28" x14ac:dyDescent="0.2">
      <c r="A45" s="39">
        <v>41</v>
      </c>
      <c r="B45" s="40" t="str">
        <f>IFERROR(IF(ＤＬシート!$U42="","",ＤＬシート!$U42),"")</f>
        <v/>
      </c>
      <c r="C45" s="40" t="str">
        <f>IFERROR(IF(ＤＬシート!$T42="",IF($B45=30,"監督",""),ＤＬシート!$T42),"")</f>
        <v/>
      </c>
      <c r="D45" s="40" t="str">
        <f>IFERROR(IF(ＤＬシート!$E42="","","○"),"")</f>
        <v/>
      </c>
      <c r="E45" s="40" t="str">
        <f>IFERROR(IF(ＤＬシート!$H42="","",(LEFT(ＤＬシート!$H42,FIND(" ",ＤＬシート!$H42)-1))),"")</f>
        <v/>
      </c>
      <c r="F45" s="40" t="str">
        <f>IFERROR(IF(ＤＬシート!$H42="","",(RIGHT(ＤＬシート!$H42,LEN(ＤＬシート!$H42)-FIND(" ",ＤＬシート!$H42)))),"")</f>
        <v/>
      </c>
      <c r="G45" s="40" t="str">
        <f>IFERROR(IF(ＤＬシート!$I42="","",(LEFT(ＤＬシート!$I42,FIND(" ",ＤＬシート!$I42)-1))),"")</f>
        <v/>
      </c>
      <c r="H45" s="40" t="str">
        <f>IFERROR(IF(ＤＬシート!$I42="","",(RIGHT(ＤＬシート!$I42,LEN(ＤＬシート!$I42)-FIND(" ",ＤＬシート!$I42)))),"")</f>
        <v/>
      </c>
      <c r="I45" s="40" t="str">
        <f>IFERROR(IF(ＤＬシート!$K42="","",ＤＬシート!$K42),"")</f>
        <v/>
      </c>
      <c r="J45" s="40" t="str">
        <f>IFERROR(IF(ＤＬシート!$M42="","",ＤＬシート!$M42),"")</f>
        <v/>
      </c>
      <c r="K45" s="40" t="str">
        <f>IFERROR(IF(ＤＬシート!$V42="","",LEFT(ＤＬシート!$V42,1)),"")</f>
        <v/>
      </c>
      <c r="L45" s="59" t="str">
        <f>IFERROR(IF(ＤＬシート!$W42="","",LEFT(ＤＬシート!$W42,1)),"")</f>
        <v/>
      </c>
      <c r="M45" s="62" t="str">
        <f>IFERROR(IF(ＤＬシート!$AF42="","",MID(ＤＬシート!$AF42,1,FIND("（",ＤＬシート!$AF42,1)-1)),"")</f>
        <v/>
      </c>
      <c r="N45" s="33">
        <v>41</v>
      </c>
      <c r="O45" s="67" t="str">
        <f t="shared" si="0"/>
        <v/>
      </c>
      <c r="P45" s="68" t="str">
        <f t="shared" si="1"/>
        <v/>
      </c>
      <c r="Q45" s="68" t="str">
        <f t="shared" si="2"/>
        <v/>
      </c>
      <c r="R45" s="68" t="str">
        <f t="shared" si="3"/>
        <v/>
      </c>
      <c r="S45" s="68" t="str">
        <f t="shared" si="4"/>
        <v/>
      </c>
      <c r="T45" s="68" t="str">
        <f t="shared" si="5"/>
        <v/>
      </c>
      <c r="U45" s="68" t="str">
        <f t="shared" si="6"/>
        <v/>
      </c>
      <c r="V45" s="68" t="str">
        <f t="shared" si="7"/>
        <v/>
      </c>
      <c r="W45" s="68" t="str">
        <f t="shared" si="8"/>
        <v/>
      </c>
      <c r="X45" s="68" t="str">
        <f t="shared" si="9"/>
        <v/>
      </c>
      <c r="Y45" s="68" t="str">
        <f t="shared" si="10"/>
        <v/>
      </c>
      <c r="Z45" s="62" t="str">
        <f t="shared" si="11"/>
        <v/>
      </c>
      <c r="AB45" s="33" t="str">
        <f t="shared" si="12"/>
        <v/>
      </c>
    </row>
    <row r="46" spans="1:28" x14ac:dyDescent="0.2">
      <c r="A46" s="39">
        <v>42</v>
      </c>
      <c r="B46" s="40" t="str">
        <f>IFERROR(IF(ＤＬシート!$U43="","",ＤＬシート!$U43),"")</f>
        <v/>
      </c>
      <c r="C46" s="40" t="str">
        <f>IFERROR(IF(ＤＬシート!$T43="",IF($B46=30,"監督",""),ＤＬシート!$T43),"")</f>
        <v/>
      </c>
      <c r="D46" s="40" t="str">
        <f>IFERROR(IF(ＤＬシート!$E43="","","○"),"")</f>
        <v/>
      </c>
      <c r="E46" s="40" t="str">
        <f>IFERROR(IF(ＤＬシート!$H43="","",(LEFT(ＤＬシート!$H43,FIND(" ",ＤＬシート!$H43)-1))),"")</f>
        <v/>
      </c>
      <c r="F46" s="40" t="str">
        <f>IFERROR(IF(ＤＬシート!$H43="","",(RIGHT(ＤＬシート!$H43,LEN(ＤＬシート!$H43)-FIND(" ",ＤＬシート!$H43)))),"")</f>
        <v/>
      </c>
      <c r="G46" s="40" t="str">
        <f>IFERROR(IF(ＤＬシート!$I43="","",(LEFT(ＤＬシート!$I43,FIND(" ",ＤＬシート!$I43)-1))),"")</f>
        <v/>
      </c>
      <c r="H46" s="40" t="str">
        <f>IFERROR(IF(ＤＬシート!$I43="","",(RIGHT(ＤＬシート!$I43,LEN(ＤＬシート!$I43)-FIND(" ",ＤＬシート!$I43)))),"")</f>
        <v/>
      </c>
      <c r="I46" s="40" t="str">
        <f>IFERROR(IF(ＤＬシート!$K43="","",ＤＬシート!$K43),"")</f>
        <v/>
      </c>
      <c r="J46" s="40" t="str">
        <f>IFERROR(IF(ＤＬシート!$M43="","",ＤＬシート!$M43),"")</f>
        <v/>
      </c>
      <c r="K46" s="40" t="str">
        <f>IFERROR(IF(ＤＬシート!$V43="","",LEFT(ＤＬシート!$V43,1)),"")</f>
        <v/>
      </c>
      <c r="L46" s="59" t="str">
        <f>IFERROR(IF(ＤＬシート!$W43="","",LEFT(ＤＬシート!$W43,1)),"")</f>
        <v/>
      </c>
      <c r="M46" s="62" t="str">
        <f>IFERROR(IF(ＤＬシート!$AF43="","",MID(ＤＬシート!$AF43,1,FIND("（",ＤＬシート!$AF43,1)-1)),"")</f>
        <v/>
      </c>
      <c r="N46" s="33">
        <v>42</v>
      </c>
      <c r="O46" s="67" t="str">
        <f t="shared" si="0"/>
        <v/>
      </c>
      <c r="P46" s="68" t="str">
        <f t="shared" si="1"/>
        <v/>
      </c>
      <c r="Q46" s="68" t="str">
        <f t="shared" si="2"/>
        <v/>
      </c>
      <c r="R46" s="68" t="str">
        <f t="shared" si="3"/>
        <v/>
      </c>
      <c r="S46" s="68" t="str">
        <f t="shared" si="4"/>
        <v/>
      </c>
      <c r="T46" s="68" t="str">
        <f t="shared" si="5"/>
        <v/>
      </c>
      <c r="U46" s="68" t="str">
        <f t="shared" si="6"/>
        <v/>
      </c>
      <c r="V46" s="68" t="str">
        <f t="shared" si="7"/>
        <v/>
      </c>
      <c r="W46" s="68" t="str">
        <f t="shared" si="8"/>
        <v/>
      </c>
      <c r="X46" s="68" t="str">
        <f t="shared" si="9"/>
        <v/>
      </c>
      <c r="Y46" s="68" t="str">
        <f t="shared" si="10"/>
        <v/>
      </c>
      <c r="Z46" s="62" t="str">
        <f t="shared" si="11"/>
        <v/>
      </c>
      <c r="AB46" s="33" t="str">
        <f t="shared" si="12"/>
        <v/>
      </c>
    </row>
    <row r="47" spans="1:28" x14ac:dyDescent="0.2">
      <c r="A47" s="39">
        <v>43</v>
      </c>
      <c r="B47" s="40" t="str">
        <f>IFERROR(IF(ＤＬシート!$U44="","",ＤＬシート!$U44),"")</f>
        <v/>
      </c>
      <c r="C47" s="40" t="str">
        <f>IFERROR(IF(ＤＬシート!$T44="",IF($B47=30,"監督",""),ＤＬシート!$T44),"")</f>
        <v/>
      </c>
      <c r="D47" s="40" t="str">
        <f>IFERROR(IF(ＤＬシート!$E44="","","○"),"")</f>
        <v/>
      </c>
      <c r="E47" s="40" t="str">
        <f>IFERROR(IF(ＤＬシート!$H44="","",(LEFT(ＤＬシート!$H44,FIND(" ",ＤＬシート!$H44)-1))),"")</f>
        <v/>
      </c>
      <c r="F47" s="40" t="str">
        <f>IFERROR(IF(ＤＬシート!$H44="","",(RIGHT(ＤＬシート!$H44,LEN(ＤＬシート!$H44)-FIND(" ",ＤＬシート!$H44)))),"")</f>
        <v/>
      </c>
      <c r="G47" s="40" t="str">
        <f>IFERROR(IF(ＤＬシート!$I44="","",(LEFT(ＤＬシート!$I44,FIND(" ",ＤＬシート!$I44)-1))),"")</f>
        <v/>
      </c>
      <c r="H47" s="40" t="str">
        <f>IFERROR(IF(ＤＬシート!$I44="","",(RIGHT(ＤＬシート!$I44,LEN(ＤＬシート!$I44)-FIND(" ",ＤＬシート!$I44)))),"")</f>
        <v/>
      </c>
      <c r="I47" s="40" t="str">
        <f>IFERROR(IF(ＤＬシート!$K44="","",ＤＬシート!$K44),"")</f>
        <v/>
      </c>
      <c r="J47" s="40" t="str">
        <f>IFERROR(IF(ＤＬシート!$M44="","",ＤＬシート!$M44),"")</f>
        <v/>
      </c>
      <c r="K47" s="40" t="str">
        <f>IFERROR(IF(ＤＬシート!$V44="","",LEFT(ＤＬシート!$V44,1)),"")</f>
        <v/>
      </c>
      <c r="L47" s="59" t="str">
        <f>IFERROR(IF(ＤＬシート!$W44="","",LEFT(ＤＬシート!$W44,1)),"")</f>
        <v/>
      </c>
      <c r="M47" s="62" t="str">
        <f>IFERROR(IF(ＤＬシート!$AF44="","",MID(ＤＬシート!$AF44,1,FIND("（",ＤＬシート!$AF44,1)-1)),"")</f>
        <v/>
      </c>
      <c r="N47" s="33">
        <v>43</v>
      </c>
      <c r="O47" s="67" t="str">
        <f t="shared" si="0"/>
        <v/>
      </c>
      <c r="P47" s="68" t="str">
        <f t="shared" si="1"/>
        <v/>
      </c>
      <c r="Q47" s="68" t="str">
        <f t="shared" si="2"/>
        <v/>
      </c>
      <c r="R47" s="68" t="str">
        <f t="shared" si="3"/>
        <v/>
      </c>
      <c r="S47" s="68" t="str">
        <f t="shared" si="4"/>
        <v/>
      </c>
      <c r="T47" s="68" t="str">
        <f t="shared" si="5"/>
        <v/>
      </c>
      <c r="U47" s="68" t="str">
        <f t="shared" si="6"/>
        <v/>
      </c>
      <c r="V47" s="68" t="str">
        <f t="shared" si="7"/>
        <v/>
      </c>
      <c r="W47" s="68" t="str">
        <f t="shared" si="8"/>
        <v/>
      </c>
      <c r="X47" s="68" t="str">
        <f t="shared" si="9"/>
        <v/>
      </c>
      <c r="Y47" s="68" t="str">
        <f t="shared" si="10"/>
        <v/>
      </c>
      <c r="Z47" s="62" t="str">
        <f t="shared" si="11"/>
        <v/>
      </c>
      <c r="AB47" s="33" t="str">
        <f t="shared" si="12"/>
        <v/>
      </c>
    </row>
    <row r="48" spans="1:28" x14ac:dyDescent="0.2">
      <c r="A48" s="39">
        <v>44</v>
      </c>
      <c r="B48" s="40" t="str">
        <f>IFERROR(IF(ＤＬシート!$U45="","",ＤＬシート!$U45),"")</f>
        <v/>
      </c>
      <c r="C48" s="40" t="str">
        <f>IFERROR(IF(ＤＬシート!$T45="",IF($B48=30,"監督",""),ＤＬシート!$T45),"")</f>
        <v/>
      </c>
      <c r="D48" s="40" t="str">
        <f>IFERROR(IF(ＤＬシート!$E45="","","○"),"")</f>
        <v/>
      </c>
      <c r="E48" s="40" t="str">
        <f>IFERROR(IF(ＤＬシート!$H45="","",(LEFT(ＤＬシート!$H45,FIND(" ",ＤＬシート!$H45)-1))),"")</f>
        <v/>
      </c>
      <c r="F48" s="40" t="str">
        <f>IFERROR(IF(ＤＬシート!$H45="","",(RIGHT(ＤＬシート!$H45,LEN(ＤＬシート!$H45)-FIND(" ",ＤＬシート!$H45)))),"")</f>
        <v/>
      </c>
      <c r="G48" s="40" t="str">
        <f>IFERROR(IF(ＤＬシート!$I45="","",(LEFT(ＤＬシート!$I45,FIND(" ",ＤＬシート!$I45)-1))),"")</f>
        <v/>
      </c>
      <c r="H48" s="40" t="str">
        <f>IFERROR(IF(ＤＬシート!$I45="","",(RIGHT(ＤＬシート!$I45,LEN(ＤＬシート!$I45)-FIND(" ",ＤＬシート!$I45)))),"")</f>
        <v/>
      </c>
      <c r="I48" s="40" t="str">
        <f>IFERROR(IF(ＤＬシート!$K45="","",ＤＬシート!$K45),"")</f>
        <v/>
      </c>
      <c r="J48" s="40" t="str">
        <f>IFERROR(IF(ＤＬシート!$M45="","",ＤＬシート!$M45),"")</f>
        <v/>
      </c>
      <c r="K48" s="40" t="str">
        <f>IFERROR(IF(ＤＬシート!$V45="","",LEFT(ＤＬシート!$V45,1)),"")</f>
        <v/>
      </c>
      <c r="L48" s="59" t="str">
        <f>IFERROR(IF(ＤＬシート!$W45="","",LEFT(ＤＬシート!$W45,1)),"")</f>
        <v/>
      </c>
      <c r="M48" s="62" t="str">
        <f>IFERROR(IF(ＤＬシート!$AF45="","",MID(ＤＬシート!$AF45,1,FIND("（",ＤＬシート!$AF45,1)-1)),"")</f>
        <v/>
      </c>
      <c r="N48" s="33">
        <v>44</v>
      </c>
      <c r="O48" s="67" t="str">
        <f t="shared" si="0"/>
        <v/>
      </c>
      <c r="P48" s="68" t="str">
        <f t="shared" si="1"/>
        <v/>
      </c>
      <c r="Q48" s="68" t="str">
        <f t="shared" si="2"/>
        <v/>
      </c>
      <c r="R48" s="68" t="str">
        <f t="shared" si="3"/>
        <v/>
      </c>
      <c r="S48" s="68" t="str">
        <f t="shared" si="4"/>
        <v/>
      </c>
      <c r="T48" s="68" t="str">
        <f t="shared" si="5"/>
        <v/>
      </c>
      <c r="U48" s="68" t="str">
        <f t="shared" si="6"/>
        <v/>
      </c>
      <c r="V48" s="68" t="str">
        <f t="shared" si="7"/>
        <v/>
      </c>
      <c r="W48" s="68" t="str">
        <f t="shared" si="8"/>
        <v/>
      </c>
      <c r="X48" s="68" t="str">
        <f t="shared" si="9"/>
        <v/>
      </c>
      <c r="Y48" s="68" t="str">
        <f t="shared" si="10"/>
        <v/>
      </c>
      <c r="Z48" s="62" t="str">
        <f t="shared" si="11"/>
        <v/>
      </c>
      <c r="AB48" s="33" t="str">
        <f t="shared" si="12"/>
        <v/>
      </c>
    </row>
    <row r="49" spans="1:28" x14ac:dyDescent="0.2">
      <c r="A49" s="39">
        <v>45</v>
      </c>
      <c r="B49" s="40" t="str">
        <f>IFERROR(IF(ＤＬシート!$U46="","",ＤＬシート!$U46),"")</f>
        <v/>
      </c>
      <c r="C49" s="40" t="str">
        <f>IFERROR(IF(ＤＬシート!$T46="",IF($B49=30,"監督",""),ＤＬシート!$T46),"")</f>
        <v/>
      </c>
      <c r="D49" s="40" t="str">
        <f>IFERROR(IF(ＤＬシート!$E46="","","○"),"")</f>
        <v/>
      </c>
      <c r="E49" s="40" t="str">
        <f>IFERROR(IF(ＤＬシート!$H46="","",(LEFT(ＤＬシート!$H46,FIND(" ",ＤＬシート!$H46)-1))),"")</f>
        <v/>
      </c>
      <c r="F49" s="40" t="str">
        <f>IFERROR(IF(ＤＬシート!$H46="","",(RIGHT(ＤＬシート!$H46,LEN(ＤＬシート!$H46)-FIND(" ",ＤＬシート!$H46)))),"")</f>
        <v/>
      </c>
      <c r="G49" s="40" t="str">
        <f>IFERROR(IF(ＤＬシート!$I46="","",(LEFT(ＤＬシート!$I46,FIND(" ",ＤＬシート!$I46)-1))),"")</f>
        <v/>
      </c>
      <c r="H49" s="40" t="str">
        <f>IFERROR(IF(ＤＬシート!$I46="","",(RIGHT(ＤＬシート!$I46,LEN(ＤＬシート!$I46)-FIND(" ",ＤＬシート!$I46)))),"")</f>
        <v/>
      </c>
      <c r="I49" s="40" t="str">
        <f>IFERROR(IF(ＤＬシート!$K46="","",ＤＬシート!$K46),"")</f>
        <v/>
      </c>
      <c r="J49" s="40" t="str">
        <f>IFERROR(IF(ＤＬシート!$M46="","",ＤＬシート!$M46),"")</f>
        <v/>
      </c>
      <c r="K49" s="40" t="str">
        <f>IFERROR(IF(ＤＬシート!$V46="","",LEFT(ＤＬシート!$V46,1)),"")</f>
        <v/>
      </c>
      <c r="L49" s="59" t="str">
        <f>IFERROR(IF(ＤＬシート!$W46="","",LEFT(ＤＬシート!$W46,1)),"")</f>
        <v/>
      </c>
      <c r="M49" s="62" t="str">
        <f>IFERROR(IF(ＤＬシート!$AF46="","",MID(ＤＬシート!$AF46,1,FIND("（",ＤＬシート!$AF46,1)-1)),"")</f>
        <v/>
      </c>
      <c r="N49" s="33">
        <v>45</v>
      </c>
      <c r="O49" s="67" t="str">
        <f t="shared" si="0"/>
        <v/>
      </c>
      <c r="P49" s="68" t="str">
        <f t="shared" si="1"/>
        <v/>
      </c>
      <c r="Q49" s="68" t="str">
        <f t="shared" si="2"/>
        <v/>
      </c>
      <c r="R49" s="68" t="str">
        <f t="shared" si="3"/>
        <v/>
      </c>
      <c r="S49" s="68" t="str">
        <f t="shared" si="4"/>
        <v/>
      </c>
      <c r="T49" s="68" t="str">
        <f t="shared" si="5"/>
        <v/>
      </c>
      <c r="U49" s="68" t="str">
        <f t="shared" si="6"/>
        <v/>
      </c>
      <c r="V49" s="68" t="str">
        <f t="shared" si="7"/>
        <v/>
      </c>
      <c r="W49" s="68" t="str">
        <f t="shared" si="8"/>
        <v/>
      </c>
      <c r="X49" s="68" t="str">
        <f t="shared" si="9"/>
        <v/>
      </c>
      <c r="Y49" s="68" t="str">
        <f t="shared" si="10"/>
        <v/>
      </c>
      <c r="Z49" s="62" t="str">
        <f t="shared" si="11"/>
        <v/>
      </c>
      <c r="AB49" s="33" t="str">
        <f t="shared" si="12"/>
        <v/>
      </c>
    </row>
    <row r="50" spans="1:28" x14ac:dyDescent="0.2">
      <c r="A50" s="39">
        <v>46</v>
      </c>
      <c r="B50" s="40" t="str">
        <f>IFERROR(IF(ＤＬシート!$U47="","",ＤＬシート!$U47),"")</f>
        <v/>
      </c>
      <c r="C50" s="40" t="str">
        <f>IFERROR(IF(ＤＬシート!$T47="",IF($B50=30,"監督",""),ＤＬシート!$T47),"")</f>
        <v/>
      </c>
      <c r="D50" s="40" t="str">
        <f>IFERROR(IF(ＤＬシート!$E47="","","○"),"")</f>
        <v/>
      </c>
      <c r="E50" s="40" t="str">
        <f>IFERROR(IF(ＤＬシート!$H47="","",(LEFT(ＤＬシート!$H47,FIND(" ",ＤＬシート!$H47)-1))),"")</f>
        <v/>
      </c>
      <c r="F50" s="40" t="str">
        <f>IFERROR(IF(ＤＬシート!$H47="","",(RIGHT(ＤＬシート!$H47,LEN(ＤＬシート!$H47)-FIND(" ",ＤＬシート!$H47)))),"")</f>
        <v/>
      </c>
      <c r="G50" s="40" t="str">
        <f>IFERROR(IF(ＤＬシート!$I47="","",(LEFT(ＤＬシート!$I47,FIND(" ",ＤＬシート!$I47)-1))),"")</f>
        <v/>
      </c>
      <c r="H50" s="40" t="str">
        <f>IFERROR(IF(ＤＬシート!$I47="","",(RIGHT(ＤＬシート!$I47,LEN(ＤＬシート!$I47)-FIND(" ",ＤＬシート!$I47)))),"")</f>
        <v/>
      </c>
      <c r="I50" s="40" t="str">
        <f>IFERROR(IF(ＤＬシート!$K47="","",ＤＬシート!$K47),"")</f>
        <v/>
      </c>
      <c r="J50" s="40" t="str">
        <f>IFERROR(IF(ＤＬシート!$M47="","",ＤＬシート!$M47),"")</f>
        <v/>
      </c>
      <c r="K50" s="40" t="str">
        <f>IFERROR(IF(ＤＬシート!$V47="","",LEFT(ＤＬシート!$V47,1)),"")</f>
        <v/>
      </c>
      <c r="L50" s="59" t="str">
        <f>IFERROR(IF(ＤＬシート!$W47="","",LEFT(ＤＬシート!$W47,1)),"")</f>
        <v/>
      </c>
      <c r="M50" s="62" t="str">
        <f>IFERROR(IF(ＤＬシート!$AF47="","",MID(ＤＬシート!$AF47,1,FIND("（",ＤＬシート!$AF47,1)-1)),"")</f>
        <v/>
      </c>
      <c r="N50" s="33">
        <v>46</v>
      </c>
      <c r="O50" s="67" t="str">
        <f t="shared" si="0"/>
        <v/>
      </c>
      <c r="P50" s="68" t="str">
        <f t="shared" si="1"/>
        <v/>
      </c>
      <c r="Q50" s="68" t="str">
        <f t="shared" si="2"/>
        <v/>
      </c>
      <c r="R50" s="68" t="str">
        <f t="shared" si="3"/>
        <v/>
      </c>
      <c r="S50" s="68" t="str">
        <f t="shared" si="4"/>
        <v/>
      </c>
      <c r="T50" s="68" t="str">
        <f t="shared" si="5"/>
        <v/>
      </c>
      <c r="U50" s="68" t="str">
        <f t="shared" si="6"/>
        <v/>
      </c>
      <c r="V50" s="68" t="str">
        <f t="shared" si="7"/>
        <v/>
      </c>
      <c r="W50" s="68" t="str">
        <f t="shared" si="8"/>
        <v/>
      </c>
      <c r="X50" s="68" t="str">
        <f t="shared" si="9"/>
        <v/>
      </c>
      <c r="Y50" s="68" t="str">
        <f t="shared" si="10"/>
        <v/>
      </c>
      <c r="Z50" s="62" t="str">
        <f t="shared" si="11"/>
        <v/>
      </c>
      <c r="AB50" s="33" t="str">
        <f t="shared" si="12"/>
        <v/>
      </c>
    </row>
    <row r="51" spans="1:28" x14ac:dyDescent="0.2">
      <c r="A51" s="39">
        <v>47</v>
      </c>
      <c r="B51" s="40" t="str">
        <f>IFERROR(IF(ＤＬシート!$U48="","",ＤＬシート!$U48),"")</f>
        <v/>
      </c>
      <c r="C51" s="40" t="str">
        <f>IFERROR(IF(ＤＬシート!$T48="",IF($B51=30,"監督",""),ＤＬシート!$T48),"")</f>
        <v/>
      </c>
      <c r="D51" s="40" t="str">
        <f>IFERROR(IF(ＤＬシート!$E48="","","○"),"")</f>
        <v/>
      </c>
      <c r="E51" s="40" t="str">
        <f>IFERROR(IF(ＤＬシート!$H48="","",(LEFT(ＤＬシート!$H48,FIND(" ",ＤＬシート!$H48)-1))),"")</f>
        <v/>
      </c>
      <c r="F51" s="40" t="str">
        <f>IFERROR(IF(ＤＬシート!$H48="","",(RIGHT(ＤＬシート!$H48,LEN(ＤＬシート!$H48)-FIND(" ",ＤＬシート!$H48)))),"")</f>
        <v/>
      </c>
      <c r="G51" s="40" t="str">
        <f>IFERROR(IF(ＤＬシート!$I48="","",(LEFT(ＤＬシート!$I48,FIND(" ",ＤＬシート!$I48)-1))),"")</f>
        <v/>
      </c>
      <c r="H51" s="40" t="str">
        <f>IFERROR(IF(ＤＬシート!$I48="","",(RIGHT(ＤＬシート!$I48,LEN(ＤＬシート!$I48)-FIND(" ",ＤＬシート!$I48)))),"")</f>
        <v/>
      </c>
      <c r="I51" s="40" t="str">
        <f>IFERROR(IF(ＤＬシート!$K48="","",ＤＬシート!$K48),"")</f>
        <v/>
      </c>
      <c r="J51" s="40" t="str">
        <f>IFERROR(IF(ＤＬシート!$M48="","",ＤＬシート!$M48),"")</f>
        <v/>
      </c>
      <c r="K51" s="40" t="str">
        <f>IFERROR(IF(ＤＬシート!$V48="","",LEFT(ＤＬシート!$V48,1)),"")</f>
        <v/>
      </c>
      <c r="L51" s="59" t="str">
        <f>IFERROR(IF(ＤＬシート!$W48="","",LEFT(ＤＬシート!$W48,1)),"")</f>
        <v/>
      </c>
      <c r="M51" s="62" t="str">
        <f>IFERROR(IF(ＤＬシート!$AF48="","",MID(ＤＬシート!$AF48,1,FIND("（",ＤＬシート!$AF48,1)-1)),"")</f>
        <v/>
      </c>
      <c r="N51" s="33">
        <v>47</v>
      </c>
      <c r="O51" s="67" t="str">
        <f t="shared" si="0"/>
        <v/>
      </c>
      <c r="P51" s="68" t="str">
        <f t="shared" si="1"/>
        <v/>
      </c>
      <c r="Q51" s="68" t="str">
        <f t="shared" si="2"/>
        <v/>
      </c>
      <c r="R51" s="68" t="str">
        <f t="shared" si="3"/>
        <v/>
      </c>
      <c r="S51" s="68" t="str">
        <f t="shared" si="4"/>
        <v/>
      </c>
      <c r="T51" s="68" t="str">
        <f t="shared" si="5"/>
        <v/>
      </c>
      <c r="U51" s="68" t="str">
        <f t="shared" si="6"/>
        <v/>
      </c>
      <c r="V51" s="68" t="str">
        <f t="shared" si="7"/>
        <v/>
      </c>
      <c r="W51" s="68" t="str">
        <f t="shared" si="8"/>
        <v/>
      </c>
      <c r="X51" s="68" t="str">
        <f t="shared" si="9"/>
        <v/>
      </c>
      <c r="Y51" s="68" t="str">
        <f t="shared" si="10"/>
        <v/>
      </c>
      <c r="Z51" s="62" t="str">
        <f t="shared" si="11"/>
        <v/>
      </c>
      <c r="AB51" s="33" t="str">
        <f t="shared" si="12"/>
        <v/>
      </c>
    </row>
    <row r="52" spans="1:28" x14ac:dyDescent="0.2">
      <c r="A52" s="39">
        <v>48</v>
      </c>
      <c r="B52" s="40" t="str">
        <f>IFERROR(IF(ＤＬシート!$U49="","",ＤＬシート!$U49),"")</f>
        <v/>
      </c>
      <c r="C52" s="40" t="str">
        <f>IFERROR(IF(ＤＬシート!$T49="",IF($B52=30,"監督",""),ＤＬシート!$T49),"")</f>
        <v/>
      </c>
      <c r="D52" s="40" t="str">
        <f>IFERROR(IF(ＤＬシート!$E49="","","○"),"")</f>
        <v/>
      </c>
      <c r="E52" s="40" t="str">
        <f>IFERROR(IF(ＤＬシート!$H49="","",(LEFT(ＤＬシート!$H49,FIND(" ",ＤＬシート!$H49)-1))),"")</f>
        <v/>
      </c>
      <c r="F52" s="40" t="str">
        <f>IFERROR(IF(ＤＬシート!$H49="","",(RIGHT(ＤＬシート!$H49,LEN(ＤＬシート!$H49)-FIND(" ",ＤＬシート!$H49)))),"")</f>
        <v/>
      </c>
      <c r="G52" s="40" t="str">
        <f>IFERROR(IF(ＤＬシート!$I49="","",(LEFT(ＤＬシート!$I49,FIND(" ",ＤＬシート!$I49)-1))),"")</f>
        <v/>
      </c>
      <c r="H52" s="40" t="str">
        <f>IFERROR(IF(ＤＬシート!$I49="","",(RIGHT(ＤＬシート!$I49,LEN(ＤＬシート!$I49)-FIND(" ",ＤＬシート!$I49)))),"")</f>
        <v/>
      </c>
      <c r="I52" s="40" t="str">
        <f>IFERROR(IF(ＤＬシート!$K49="","",ＤＬシート!$K49),"")</f>
        <v/>
      </c>
      <c r="J52" s="40" t="str">
        <f>IFERROR(IF(ＤＬシート!$M49="","",ＤＬシート!$M49),"")</f>
        <v/>
      </c>
      <c r="K52" s="40" t="str">
        <f>IFERROR(IF(ＤＬシート!$V49="","",LEFT(ＤＬシート!$V49,1)),"")</f>
        <v/>
      </c>
      <c r="L52" s="59" t="str">
        <f>IFERROR(IF(ＤＬシート!$W49="","",LEFT(ＤＬシート!$W49,1)),"")</f>
        <v/>
      </c>
      <c r="M52" s="62" t="str">
        <f>IFERROR(IF(ＤＬシート!$AF49="","",MID(ＤＬシート!$AF49,1,FIND("（",ＤＬシート!$AF49,1)-1)),"")</f>
        <v/>
      </c>
      <c r="N52" s="33">
        <v>48</v>
      </c>
      <c r="O52" s="67" t="str">
        <f t="shared" si="0"/>
        <v/>
      </c>
      <c r="P52" s="68" t="str">
        <f t="shared" si="1"/>
        <v/>
      </c>
      <c r="Q52" s="68" t="str">
        <f t="shared" si="2"/>
        <v/>
      </c>
      <c r="R52" s="68" t="str">
        <f t="shared" si="3"/>
        <v/>
      </c>
      <c r="S52" s="68" t="str">
        <f t="shared" si="4"/>
        <v/>
      </c>
      <c r="T52" s="68" t="str">
        <f t="shared" si="5"/>
        <v/>
      </c>
      <c r="U52" s="68" t="str">
        <f t="shared" si="6"/>
        <v/>
      </c>
      <c r="V52" s="68" t="str">
        <f t="shared" si="7"/>
        <v/>
      </c>
      <c r="W52" s="68" t="str">
        <f t="shared" si="8"/>
        <v/>
      </c>
      <c r="X52" s="68" t="str">
        <f t="shared" si="9"/>
        <v/>
      </c>
      <c r="Y52" s="68" t="str">
        <f t="shared" si="10"/>
        <v/>
      </c>
      <c r="Z52" s="62" t="str">
        <f t="shared" si="11"/>
        <v/>
      </c>
      <c r="AB52" s="33" t="str">
        <f t="shared" si="12"/>
        <v/>
      </c>
    </row>
    <row r="53" spans="1:28" x14ac:dyDescent="0.2">
      <c r="A53" s="39">
        <v>49</v>
      </c>
      <c r="B53" s="40" t="str">
        <f>IFERROR(IF(ＤＬシート!$U50="","",ＤＬシート!$U50),"")</f>
        <v/>
      </c>
      <c r="C53" s="40" t="str">
        <f>IFERROR(IF(ＤＬシート!$T50="",IF($B53=30,"監督",""),ＤＬシート!$T50),"")</f>
        <v/>
      </c>
      <c r="D53" s="40" t="str">
        <f>IFERROR(IF(ＤＬシート!$E50="","","○"),"")</f>
        <v/>
      </c>
      <c r="E53" s="40" t="str">
        <f>IFERROR(IF(ＤＬシート!$H50="","",(LEFT(ＤＬシート!$H50,FIND(" ",ＤＬシート!$H50)-1))),"")</f>
        <v/>
      </c>
      <c r="F53" s="40" t="str">
        <f>IFERROR(IF(ＤＬシート!$H50="","",(RIGHT(ＤＬシート!$H50,LEN(ＤＬシート!$H50)-FIND(" ",ＤＬシート!$H50)))),"")</f>
        <v/>
      </c>
      <c r="G53" s="40" t="str">
        <f>IFERROR(IF(ＤＬシート!$I50="","",(LEFT(ＤＬシート!$I50,FIND(" ",ＤＬシート!$I50)-1))),"")</f>
        <v/>
      </c>
      <c r="H53" s="40" t="str">
        <f>IFERROR(IF(ＤＬシート!$I50="","",(RIGHT(ＤＬシート!$I50,LEN(ＤＬシート!$I50)-FIND(" ",ＤＬシート!$I50)))),"")</f>
        <v/>
      </c>
      <c r="I53" s="40" t="str">
        <f>IFERROR(IF(ＤＬシート!$K50="","",ＤＬシート!$K50),"")</f>
        <v/>
      </c>
      <c r="J53" s="40" t="str">
        <f>IFERROR(IF(ＤＬシート!$M50="","",ＤＬシート!$M50),"")</f>
        <v/>
      </c>
      <c r="K53" s="40" t="str">
        <f>IFERROR(IF(ＤＬシート!$V50="","",LEFT(ＤＬシート!$V50,1)),"")</f>
        <v/>
      </c>
      <c r="L53" s="59" t="str">
        <f>IFERROR(IF(ＤＬシート!$W50="","",LEFT(ＤＬシート!$W50,1)),"")</f>
        <v/>
      </c>
      <c r="M53" s="62" t="str">
        <f>IFERROR(IF(ＤＬシート!$AF50="","",MID(ＤＬシート!$AF50,1,FIND("（",ＤＬシート!$AF50,1)-1)),"")</f>
        <v/>
      </c>
      <c r="N53" s="33">
        <v>49</v>
      </c>
      <c r="O53" s="67" t="str">
        <f t="shared" si="0"/>
        <v/>
      </c>
      <c r="P53" s="68" t="str">
        <f t="shared" si="1"/>
        <v/>
      </c>
      <c r="Q53" s="68" t="str">
        <f t="shared" si="2"/>
        <v/>
      </c>
      <c r="R53" s="68" t="str">
        <f t="shared" si="3"/>
        <v/>
      </c>
      <c r="S53" s="68" t="str">
        <f t="shared" si="4"/>
        <v/>
      </c>
      <c r="T53" s="68" t="str">
        <f t="shared" si="5"/>
        <v/>
      </c>
      <c r="U53" s="68" t="str">
        <f t="shared" si="6"/>
        <v/>
      </c>
      <c r="V53" s="68" t="str">
        <f t="shared" si="7"/>
        <v/>
      </c>
      <c r="W53" s="68" t="str">
        <f t="shared" si="8"/>
        <v/>
      </c>
      <c r="X53" s="68" t="str">
        <f t="shared" si="9"/>
        <v/>
      </c>
      <c r="Y53" s="68" t="str">
        <f t="shared" si="10"/>
        <v/>
      </c>
      <c r="Z53" s="62" t="str">
        <f t="shared" si="11"/>
        <v/>
      </c>
      <c r="AB53" s="33" t="str">
        <f t="shared" si="12"/>
        <v/>
      </c>
    </row>
    <row r="54" spans="1:28" x14ac:dyDescent="0.2">
      <c r="A54" s="39">
        <v>50</v>
      </c>
      <c r="B54" s="40" t="str">
        <f>IFERROR(IF(ＤＬシート!$U51="","",ＤＬシート!$U51),"")</f>
        <v/>
      </c>
      <c r="C54" s="40" t="str">
        <f>IFERROR(IF(ＤＬシート!$T51="",IF($B54=30,"監督",""),ＤＬシート!$T51),"")</f>
        <v/>
      </c>
      <c r="D54" s="40" t="str">
        <f>IFERROR(IF(ＤＬシート!$E51="","","○"),"")</f>
        <v/>
      </c>
      <c r="E54" s="40" t="str">
        <f>IFERROR(IF(ＤＬシート!$H51="","",(LEFT(ＤＬシート!$H51,FIND(" ",ＤＬシート!$H51)-1))),"")</f>
        <v/>
      </c>
      <c r="F54" s="40" t="str">
        <f>IFERROR(IF(ＤＬシート!$H51="","",(RIGHT(ＤＬシート!$H51,LEN(ＤＬシート!$H51)-FIND(" ",ＤＬシート!$H51)))),"")</f>
        <v/>
      </c>
      <c r="G54" s="40" t="str">
        <f>IFERROR(IF(ＤＬシート!$I51="","",(LEFT(ＤＬシート!$I51,FIND(" ",ＤＬシート!$I51)-1))),"")</f>
        <v/>
      </c>
      <c r="H54" s="40" t="str">
        <f>IFERROR(IF(ＤＬシート!$I51="","",(RIGHT(ＤＬシート!$I51,LEN(ＤＬシート!$I51)-FIND(" ",ＤＬシート!$I51)))),"")</f>
        <v/>
      </c>
      <c r="I54" s="40" t="str">
        <f>IFERROR(IF(ＤＬシート!$K51="","",ＤＬシート!$K51),"")</f>
        <v/>
      </c>
      <c r="J54" s="40" t="str">
        <f>IFERROR(IF(ＤＬシート!$M51="","",ＤＬシート!$M51),"")</f>
        <v/>
      </c>
      <c r="K54" s="40" t="str">
        <f>IFERROR(IF(ＤＬシート!$V51="","",LEFT(ＤＬシート!$V51,1)),"")</f>
        <v/>
      </c>
      <c r="L54" s="59" t="str">
        <f>IFERROR(IF(ＤＬシート!$W51="","",LEFT(ＤＬシート!$W51,1)),"")</f>
        <v/>
      </c>
      <c r="M54" s="62" t="str">
        <f>IFERROR(IF(ＤＬシート!$AF51="","",MID(ＤＬシート!$AF51,1,FIND("（",ＤＬシート!$AF51,1)-1)),"")</f>
        <v/>
      </c>
      <c r="N54" s="33">
        <v>50</v>
      </c>
      <c r="O54" s="67" t="str">
        <f t="shared" si="0"/>
        <v/>
      </c>
      <c r="P54" s="68" t="str">
        <f t="shared" si="1"/>
        <v/>
      </c>
      <c r="Q54" s="68" t="str">
        <f t="shared" si="2"/>
        <v/>
      </c>
      <c r="R54" s="68" t="str">
        <f t="shared" si="3"/>
        <v/>
      </c>
      <c r="S54" s="68" t="str">
        <f t="shared" si="4"/>
        <v/>
      </c>
      <c r="T54" s="68" t="str">
        <f t="shared" si="5"/>
        <v/>
      </c>
      <c r="U54" s="68" t="str">
        <f t="shared" si="6"/>
        <v/>
      </c>
      <c r="V54" s="68" t="str">
        <f t="shared" si="7"/>
        <v/>
      </c>
      <c r="W54" s="68" t="str">
        <f t="shared" si="8"/>
        <v/>
      </c>
      <c r="X54" s="68" t="str">
        <f t="shared" si="9"/>
        <v/>
      </c>
      <c r="Y54" s="68" t="str">
        <f t="shared" si="10"/>
        <v/>
      </c>
      <c r="Z54" s="62" t="str">
        <f t="shared" si="11"/>
        <v/>
      </c>
      <c r="AB54" s="33" t="str">
        <f t="shared" si="12"/>
        <v/>
      </c>
    </row>
    <row r="55" spans="1:28" x14ac:dyDescent="0.2">
      <c r="A55" s="39">
        <v>51</v>
      </c>
      <c r="B55" s="40" t="str">
        <f>IFERROR(IF(ＤＬシート!$U52="","",ＤＬシート!$U52),"")</f>
        <v/>
      </c>
      <c r="C55" s="40" t="str">
        <f>IFERROR(IF(ＤＬシート!$T52="",IF($B55=30,"監督",""),ＤＬシート!$T52),"")</f>
        <v/>
      </c>
      <c r="D55" s="40" t="str">
        <f>IFERROR(IF(ＤＬシート!$E52="","","○"),"")</f>
        <v/>
      </c>
      <c r="E55" s="40" t="str">
        <f>IFERROR(IF(ＤＬシート!$H52="","",(LEFT(ＤＬシート!$H52,FIND(" ",ＤＬシート!$H52)-1))),"")</f>
        <v/>
      </c>
      <c r="F55" s="40" t="str">
        <f>IFERROR(IF(ＤＬシート!$H52="","",(RIGHT(ＤＬシート!$H52,LEN(ＤＬシート!$H52)-FIND(" ",ＤＬシート!$H52)))),"")</f>
        <v/>
      </c>
      <c r="G55" s="40" t="str">
        <f>IFERROR(IF(ＤＬシート!$I52="","",(LEFT(ＤＬシート!$I52,FIND(" ",ＤＬシート!$I52)-1))),"")</f>
        <v/>
      </c>
      <c r="H55" s="40" t="str">
        <f>IFERROR(IF(ＤＬシート!$I52="","",(RIGHT(ＤＬシート!$I52,LEN(ＤＬシート!$I52)-FIND(" ",ＤＬシート!$I52)))),"")</f>
        <v/>
      </c>
      <c r="I55" s="40" t="str">
        <f>IFERROR(IF(ＤＬシート!$K52="","",ＤＬシート!$K52),"")</f>
        <v/>
      </c>
      <c r="J55" s="40" t="str">
        <f>IFERROR(IF(ＤＬシート!$M52="","",ＤＬシート!$M52),"")</f>
        <v/>
      </c>
      <c r="K55" s="40" t="str">
        <f>IFERROR(IF(ＤＬシート!$V52="","",LEFT(ＤＬシート!$V52,1)),"")</f>
        <v/>
      </c>
      <c r="L55" s="59" t="str">
        <f>IFERROR(IF(ＤＬシート!$W52="","",LEFT(ＤＬシート!$W52,1)),"")</f>
        <v/>
      </c>
      <c r="M55" s="62" t="str">
        <f>IFERROR(IF(ＤＬシート!$AF52="","",MID(ＤＬシート!$AF52,1,FIND("（",ＤＬシート!$AF52,1)-1)),"")</f>
        <v/>
      </c>
      <c r="N55" s="33">
        <v>51</v>
      </c>
      <c r="O55" s="67" t="str">
        <f t="shared" si="0"/>
        <v/>
      </c>
      <c r="P55" s="68" t="str">
        <f t="shared" si="1"/>
        <v/>
      </c>
      <c r="Q55" s="68" t="str">
        <f t="shared" si="2"/>
        <v/>
      </c>
      <c r="R55" s="68" t="str">
        <f t="shared" si="3"/>
        <v/>
      </c>
      <c r="S55" s="68" t="str">
        <f t="shared" si="4"/>
        <v/>
      </c>
      <c r="T55" s="68" t="str">
        <f t="shared" si="5"/>
        <v/>
      </c>
      <c r="U55" s="68" t="str">
        <f t="shared" si="6"/>
        <v/>
      </c>
      <c r="V55" s="68" t="str">
        <f t="shared" si="7"/>
        <v/>
      </c>
      <c r="W55" s="68" t="str">
        <f t="shared" si="8"/>
        <v/>
      </c>
      <c r="X55" s="68" t="str">
        <f t="shared" si="9"/>
        <v/>
      </c>
      <c r="Y55" s="68" t="str">
        <f t="shared" si="10"/>
        <v/>
      </c>
      <c r="Z55" s="62" t="str">
        <f t="shared" si="11"/>
        <v/>
      </c>
      <c r="AB55" s="33" t="str">
        <f t="shared" si="12"/>
        <v/>
      </c>
    </row>
    <row r="56" spans="1:28" x14ac:dyDescent="0.2">
      <c r="A56" s="39">
        <v>52</v>
      </c>
      <c r="B56" s="40" t="str">
        <f>IFERROR(IF(ＤＬシート!$U53="","",ＤＬシート!$U53),"")</f>
        <v/>
      </c>
      <c r="C56" s="40" t="str">
        <f>IFERROR(IF(ＤＬシート!$T53="",IF($B56=30,"監督",""),ＤＬシート!$T53),"")</f>
        <v/>
      </c>
      <c r="D56" s="40" t="str">
        <f>IFERROR(IF(ＤＬシート!$E53="","","○"),"")</f>
        <v/>
      </c>
      <c r="E56" s="40" t="str">
        <f>IFERROR(IF(ＤＬシート!$H53="","",(LEFT(ＤＬシート!$H53,FIND(" ",ＤＬシート!$H53)-1))),"")</f>
        <v/>
      </c>
      <c r="F56" s="40" t="str">
        <f>IFERROR(IF(ＤＬシート!$H53="","",(RIGHT(ＤＬシート!$H53,LEN(ＤＬシート!$H53)-FIND(" ",ＤＬシート!$H53)))),"")</f>
        <v/>
      </c>
      <c r="G56" s="40" t="str">
        <f>IFERROR(IF(ＤＬシート!$I53="","",(LEFT(ＤＬシート!$I53,FIND(" ",ＤＬシート!$I53)-1))),"")</f>
        <v/>
      </c>
      <c r="H56" s="40" t="str">
        <f>IFERROR(IF(ＤＬシート!$I53="","",(RIGHT(ＤＬシート!$I53,LEN(ＤＬシート!$I53)-FIND(" ",ＤＬシート!$I53)))),"")</f>
        <v/>
      </c>
      <c r="I56" s="40" t="str">
        <f>IFERROR(IF(ＤＬシート!$K53="","",ＤＬシート!$K53),"")</f>
        <v/>
      </c>
      <c r="J56" s="40" t="str">
        <f>IFERROR(IF(ＤＬシート!$M53="","",ＤＬシート!$M53),"")</f>
        <v/>
      </c>
      <c r="K56" s="40" t="str">
        <f>IFERROR(IF(ＤＬシート!$V53="","",LEFT(ＤＬシート!$V53,1)),"")</f>
        <v/>
      </c>
      <c r="L56" s="59" t="str">
        <f>IFERROR(IF(ＤＬシート!$W53="","",LEFT(ＤＬシート!$W53,1)),"")</f>
        <v/>
      </c>
      <c r="M56" s="62" t="str">
        <f>IFERROR(IF(ＤＬシート!$AF53="","",MID(ＤＬシート!$AF53,1,FIND("（",ＤＬシート!$AF53,1)-1)),"")</f>
        <v/>
      </c>
      <c r="N56" s="33">
        <v>52</v>
      </c>
      <c r="O56" s="67" t="str">
        <f t="shared" si="0"/>
        <v/>
      </c>
      <c r="P56" s="68" t="str">
        <f t="shared" si="1"/>
        <v/>
      </c>
      <c r="Q56" s="68" t="str">
        <f t="shared" si="2"/>
        <v/>
      </c>
      <c r="R56" s="68" t="str">
        <f t="shared" si="3"/>
        <v/>
      </c>
      <c r="S56" s="68" t="str">
        <f t="shared" si="4"/>
        <v/>
      </c>
      <c r="T56" s="68" t="str">
        <f t="shared" si="5"/>
        <v/>
      </c>
      <c r="U56" s="68" t="str">
        <f t="shared" si="6"/>
        <v/>
      </c>
      <c r="V56" s="68" t="str">
        <f t="shared" si="7"/>
        <v/>
      </c>
      <c r="W56" s="68" t="str">
        <f t="shared" si="8"/>
        <v/>
      </c>
      <c r="X56" s="68" t="str">
        <f t="shared" si="9"/>
        <v/>
      </c>
      <c r="Y56" s="68" t="str">
        <f t="shared" si="10"/>
        <v/>
      </c>
      <c r="Z56" s="62" t="str">
        <f t="shared" si="11"/>
        <v/>
      </c>
      <c r="AB56" s="33" t="str">
        <f t="shared" si="12"/>
        <v/>
      </c>
    </row>
    <row r="57" spans="1:28" x14ac:dyDescent="0.2">
      <c r="A57" s="39">
        <v>53</v>
      </c>
      <c r="B57" s="40" t="str">
        <f>IFERROR(IF(ＤＬシート!$U54="","",ＤＬシート!$U54),"")</f>
        <v/>
      </c>
      <c r="C57" s="40" t="str">
        <f>IFERROR(IF(ＤＬシート!$T54="",IF($B57=30,"監督",""),ＤＬシート!$T54),"")</f>
        <v/>
      </c>
      <c r="D57" s="40" t="str">
        <f>IFERROR(IF(ＤＬシート!$E54="","","○"),"")</f>
        <v/>
      </c>
      <c r="E57" s="40" t="str">
        <f>IFERROR(IF(ＤＬシート!$H54="","",(LEFT(ＤＬシート!$H54,FIND(" ",ＤＬシート!$H54)-1))),"")</f>
        <v/>
      </c>
      <c r="F57" s="40" t="str">
        <f>IFERROR(IF(ＤＬシート!$H54="","",(RIGHT(ＤＬシート!$H54,LEN(ＤＬシート!$H54)-FIND(" ",ＤＬシート!$H54)))),"")</f>
        <v/>
      </c>
      <c r="G57" s="40" t="str">
        <f>IFERROR(IF(ＤＬシート!$I54="","",(LEFT(ＤＬシート!$I54,FIND(" ",ＤＬシート!$I54)-1))),"")</f>
        <v/>
      </c>
      <c r="H57" s="40" t="str">
        <f>IFERROR(IF(ＤＬシート!$I54="","",(RIGHT(ＤＬシート!$I54,LEN(ＤＬシート!$I54)-FIND(" ",ＤＬシート!$I54)))),"")</f>
        <v/>
      </c>
      <c r="I57" s="40" t="str">
        <f>IFERROR(IF(ＤＬシート!$K54="","",ＤＬシート!$K54),"")</f>
        <v/>
      </c>
      <c r="J57" s="40" t="str">
        <f>IFERROR(IF(ＤＬシート!$M54="","",ＤＬシート!$M54),"")</f>
        <v/>
      </c>
      <c r="K57" s="40" t="str">
        <f>IFERROR(IF(ＤＬシート!$V54="","",LEFT(ＤＬシート!$V54,1)),"")</f>
        <v/>
      </c>
      <c r="L57" s="59" t="str">
        <f>IFERROR(IF(ＤＬシート!$W54="","",LEFT(ＤＬシート!$W54,1)),"")</f>
        <v/>
      </c>
      <c r="M57" s="62" t="str">
        <f>IFERROR(IF(ＤＬシート!$AF54="","",MID(ＤＬシート!$AF54,1,FIND("（",ＤＬシート!$AF54,1)-1)),"")</f>
        <v/>
      </c>
      <c r="N57" s="33">
        <v>53</v>
      </c>
      <c r="O57" s="67" t="str">
        <f t="shared" si="0"/>
        <v/>
      </c>
      <c r="P57" s="68" t="str">
        <f t="shared" si="1"/>
        <v/>
      </c>
      <c r="Q57" s="68" t="str">
        <f t="shared" si="2"/>
        <v/>
      </c>
      <c r="R57" s="68" t="str">
        <f t="shared" si="3"/>
        <v/>
      </c>
      <c r="S57" s="68" t="str">
        <f t="shared" si="4"/>
        <v/>
      </c>
      <c r="T57" s="68" t="str">
        <f t="shared" si="5"/>
        <v/>
      </c>
      <c r="U57" s="68" t="str">
        <f t="shared" si="6"/>
        <v/>
      </c>
      <c r="V57" s="68" t="str">
        <f t="shared" si="7"/>
        <v/>
      </c>
      <c r="W57" s="68" t="str">
        <f t="shared" si="8"/>
        <v/>
      </c>
      <c r="X57" s="68" t="str">
        <f t="shared" si="9"/>
        <v/>
      </c>
      <c r="Y57" s="68" t="str">
        <f t="shared" si="10"/>
        <v/>
      </c>
      <c r="Z57" s="62" t="str">
        <f t="shared" si="11"/>
        <v/>
      </c>
      <c r="AB57" s="33" t="str">
        <f t="shared" si="12"/>
        <v/>
      </c>
    </row>
    <row r="58" spans="1:28" x14ac:dyDescent="0.2">
      <c r="A58" s="39">
        <v>54</v>
      </c>
      <c r="B58" s="40" t="str">
        <f>IFERROR(IF(ＤＬシート!$U55="","",ＤＬシート!$U55),"")</f>
        <v/>
      </c>
      <c r="C58" s="40" t="str">
        <f>IFERROR(IF(ＤＬシート!$T55="",IF($B58=30,"監督",""),ＤＬシート!$T55),"")</f>
        <v/>
      </c>
      <c r="D58" s="40" t="str">
        <f>IFERROR(IF(ＤＬシート!$E55="","","○"),"")</f>
        <v/>
      </c>
      <c r="E58" s="40" t="str">
        <f>IFERROR(IF(ＤＬシート!$H55="","",(LEFT(ＤＬシート!$H55,FIND(" ",ＤＬシート!$H55)-1))),"")</f>
        <v/>
      </c>
      <c r="F58" s="40" t="str">
        <f>IFERROR(IF(ＤＬシート!$H55="","",(RIGHT(ＤＬシート!$H55,LEN(ＤＬシート!$H55)-FIND(" ",ＤＬシート!$H55)))),"")</f>
        <v/>
      </c>
      <c r="G58" s="40" t="str">
        <f>IFERROR(IF(ＤＬシート!$I55="","",(LEFT(ＤＬシート!$I55,FIND(" ",ＤＬシート!$I55)-1))),"")</f>
        <v/>
      </c>
      <c r="H58" s="40" t="str">
        <f>IFERROR(IF(ＤＬシート!$I55="","",(RIGHT(ＤＬシート!$I55,LEN(ＤＬシート!$I55)-FIND(" ",ＤＬシート!$I55)))),"")</f>
        <v/>
      </c>
      <c r="I58" s="40" t="str">
        <f>IFERROR(IF(ＤＬシート!$K55="","",ＤＬシート!$K55),"")</f>
        <v/>
      </c>
      <c r="J58" s="40" t="str">
        <f>IFERROR(IF(ＤＬシート!$M55="","",ＤＬシート!$M55),"")</f>
        <v/>
      </c>
      <c r="K58" s="40" t="str">
        <f>IFERROR(IF(ＤＬシート!$V55="","",LEFT(ＤＬシート!$V55,1)),"")</f>
        <v/>
      </c>
      <c r="L58" s="59" t="str">
        <f>IFERROR(IF(ＤＬシート!$W55="","",LEFT(ＤＬシート!$W55,1)),"")</f>
        <v/>
      </c>
      <c r="M58" s="62" t="str">
        <f>IFERROR(IF(ＤＬシート!$AF55="","",MID(ＤＬシート!$AF55,1,FIND("（",ＤＬシート!$AF55,1)-1)),"")</f>
        <v/>
      </c>
      <c r="N58" s="33">
        <v>54</v>
      </c>
      <c r="O58" s="67" t="str">
        <f t="shared" si="0"/>
        <v/>
      </c>
      <c r="P58" s="68" t="str">
        <f t="shared" si="1"/>
        <v/>
      </c>
      <c r="Q58" s="68" t="str">
        <f t="shared" si="2"/>
        <v/>
      </c>
      <c r="R58" s="68" t="str">
        <f t="shared" si="3"/>
        <v/>
      </c>
      <c r="S58" s="68" t="str">
        <f t="shared" si="4"/>
        <v/>
      </c>
      <c r="T58" s="68" t="str">
        <f t="shared" si="5"/>
        <v/>
      </c>
      <c r="U58" s="68" t="str">
        <f t="shared" si="6"/>
        <v/>
      </c>
      <c r="V58" s="68" t="str">
        <f t="shared" si="7"/>
        <v/>
      </c>
      <c r="W58" s="68" t="str">
        <f t="shared" si="8"/>
        <v/>
      </c>
      <c r="X58" s="68" t="str">
        <f t="shared" si="9"/>
        <v/>
      </c>
      <c r="Y58" s="68" t="str">
        <f t="shared" si="10"/>
        <v/>
      </c>
      <c r="Z58" s="62" t="str">
        <f t="shared" si="11"/>
        <v/>
      </c>
      <c r="AB58" s="33" t="str">
        <f t="shared" si="12"/>
        <v/>
      </c>
    </row>
    <row r="59" spans="1:28" x14ac:dyDescent="0.2">
      <c r="A59" s="39">
        <v>55</v>
      </c>
      <c r="B59" s="40" t="str">
        <f>IFERROR(IF(ＤＬシート!$U56="","",ＤＬシート!$U56),"")</f>
        <v/>
      </c>
      <c r="C59" s="40" t="str">
        <f>IFERROR(IF(ＤＬシート!$T56="",IF($B59=30,"監督",""),ＤＬシート!$T56),"")</f>
        <v/>
      </c>
      <c r="D59" s="40" t="str">
        <f>IFERROR(IF(ＤＬシート!$E56="","","○"),"")</f>
        <v/>
      </c>
      <c r="E59" s="40" t="str">
        <f>IFERROR(IF(ＤＬシート!$H56="","",(LEFT(ＤＬシート!$H56,FIND(" ",ＤＬシート!$H56)-1))),"")</f>
        <v/>
      </c>
      <c r="F59" s="40" t="str">
        <f>IFERROR(IF(ＤＬシート!$H56="","",(RIGHT(ＤＬシート!$H56,LEN(ＤＬシート!$H56)-FIND(" ",ＤＬシート!$H56)))),"")</f>
        <v/>
      </c>
      <c r="G59" s="40" t="str">
        <f>IFERROR(IF(ＤＬシート!$I56="","",(LEFT(ＤＬシート!$I56,FIND(" ",ＤＬシート!$I56)-1))),"")</f>
        <v/>
      </c>
      <c r="H59" s="40" t="str">
        <f>IFERROR(IF(ＤＬシート!$I56="","",(RIGHT(ＤＬシート!$I56,LEN(ＤＬシート!$I56)-FIND(" ",ＤＬシート!$I56)))),"")</f>
        <v/>
      </c>
      <c r="I59" s="40" t="str">
        <f>IFERROR(IF(ＤＬシート!$K56="","",ＤＬシート!$K56),"")</f>
        <v/>
      </c>
      <c r="J59" s="40" t="str">
        <f>IFERROR(IF(ＤＬシート!$M56="","",ＤＬシート!$M56),"")</f>
        <v/>
      </c>
      <c r="K59" s="40" t="str">
        <f>IFERROR(IF(ＤＬシート!$V56="","",LEFT(ＤＬシート!$V56,1)),"")</f>
        <v/>
      </c>
      <c r="L59" s="59" t="str">
        <f>IFERROR(IF(ＤＬシート!$W56="","",LEFT(ＤＬシート!$W56,1)),"")</f>
        <v/>
      </c>
      <c r="M59" s="62" t="str">
        <f>IFERROR(IF(ＤＬシート!$AF56="","",MID(ＤＬシート!$AF56,1,FIND("（",ＤＬシート!$AF56,1)-1)),"")</f>
        <v/>
      </c>
      <c r="N59" s="33">
        <v>55</v>
      </c>
      <c r="O59" s="67" t="str">
        <f t="shared" si="0"/>
        <v/>
      </c>
      <c r="P59" s="68" t="str">
        <f t="shared" si="1"/>
        <v/>
      </c>
      <c r="Q59" s="68" t="str">
        <f t="shared" si="2"/>
        <v/>
      </c>
      <c r="R59" s="68" t="str">
        <f t="shared" si="3"/>
        <v/>
      </c>
      <c r="S59" s="68" t="str">
        <f t="shared" si="4"/>
        <v/>
      </c>
      <c r="T59" s="68" t="str">
        <f t="shared" si="5"/>
        <v/>
      </c>
      <c r="U59" s="68" t="str">
        <f t="shared" si="6"/>
        <v/>
      </c>
      <c r="V59" s="68" t="str">
        <f t="shared" si="7"/>
        <v/>
      </c>
      <c r="W59" s="68" t="str">
        <f t="shared" si="8"/>
        <v/>
      </c>
      <c r="X59" s="68" t="str">
        <f t="shared" si="9"/>
        <v/>
      </c>
      <c r="Y59" s="68" t="str">
        <f t="shared" si="10"/>
        <v/>
      </c>
      <c r="Z59" s="62" t="str">
        <f t="shared" si="11"/>
        <v/>
      </c>
      <c r="AB59" s="33" t="str">
        <f t="shared" si="12"/>
        <v/>
      </c>
    </row>
    <row r="60" spans="1:28" x14ac:dyDescent="0.2">
      <c r="A60" s="39">
        <v>56</v>
      </c>
      <c r="B60" s="40" t="str">
        <f>IFERROR(IF(ＤＬシート!$U57="","",ＤＬシート!$U57),"")</f>
        <v/>
      </c>
      <c r="C60" s="40" t="str">
        <f>IFERROR(IF(ＤＬシート!$T57="",IF($B60=30,"監督",""),ＤＬシート!$T57),"")</f>
        <v/>
      </c>
      <c r="D60" s="40" t="str">
        <f>IFERROR(IF(ＤＬシート!$E57="","","○"),"")</f>
        <v/>
      </c>
      <c r="E60" s="40" t="str">
        <f>IFERROR(IF(ＤＬシート!$H57="","",(LEFT(ＤＬシート!$H57,FIND(" ",ＤＬシート!$H57)-1))),"")</f>
        <v/>
      </c>
      <c r="F60" s="40" t="str">
        <f>IFERROR(IF(ＤＬシート!$H57="","",(RIGHT(ＤＬシート!$H57,LEN(ＤＬシート!$H57)-FIND(" ",ＤＬシート!$H57)))),"")</f>
        <v/>
      </c>
      <c r="G60" s="40" t="str">
        <f>IFERROR(IF(ＤＬシート!$I57="","",(LEFT(ＤＬシート!$I57,FIND(" ",ＤＬシート!$I57)-1))),"")</f>
        <v/>
      </c>
      <c r="H60" s="40" t="str">
        <f>IFERROR(IF(ＤＬシート!$I57="","",(RIGHT(ＤＬシート!$I57,LEN(ＤＬシート!$I57)-FIND(" ",ＤＬシート!$I57)))),"")</f>
        <v/>
      </c>
      <c r="I60" s="40" t="str">
        <f>IFERROR(IF(ＤＬシート!$K57="","",ＤＬシート!$K57),"")</f>
        <v/>
      </c>
      <c r="J60" s="40" t="str">
        <f>IFERROR(IF(ＤＬシート!$M57="","",ＤＬシート!$M57),"")</f>
        <v/>
      </c>
      <c r="K60" s="40" t="str">
        <f>IFERROR(IF(ＤＬシート!$V57="","",LEFT(ＤＬシート!$V57,1)),"")</f>
        <v/>
      </c>
      <c r="L60" s="59" t="str">
        <f>IFERROR(IF(ＤＬシート!$W57="","",LEFT(ＤＬシート!$W57,1)),"")</f>
        <v/>
      </c>
      <c r="M60" s="62" t="str">
        <f>IFERROR(IF(ＤＬシート!$AF57="","",MID(ＤＬシート!$AF57,1,FIND("（",ＤＬシート!$AF57,1)-1)),"")</f>
        <v/>
      </c>
      <c r="N60" s="33">
        <v>56</v>
      </c>
      <c r="O60" s="67" t="str">
        <f t="shared" si="0"/>
        <v/>
      </c>
      <c r="P60" s="68" t="str">
        <f t="shared" si="1"/>
        <v/>
      </c>
      <c r="Q60" s="68" t="str">
        <f t="shared" si="2"/>
        <v/>
      </c>
      <c r="R60" s="68" t="str">
        <f t="shared" si="3"/>
        <v/>
      </c>
      <c r="S60" s="68" t="str">
        <f t="shared" si="4"/>
        <v/>
      </c>
      <c r="T60" s="68" t="str">
        <f t="shared" si="5"/>
        <v/>
      </c>
      <c r="U60" s="68" t="str">
        <f t="shared" si="6"/>
        <v/>
      </c>
      <c r="V60" s="68" t="str">
        <f t="shared" si="7"/>
        <v/>
      </c>
      <c r="W60" s="68" t="str">
        <f t="shared" si="8"/>
        <v/>
      </c>
      <c r="X60" s="68" t="str">
        <f t="shared" si="9"/>
        <v/>
      </c>
      <c r="Y60" s="68" t="str">
        <f t="shared" si="10"/>
        <v/>
      </c>
      <c r="Z60" s="62" t="str">
        <f t="shared" si="11"/>
        <v/>
      </c>
      <c r="AB60" s="33" t="str">
        <f t="shared" si="12"/>
        <v/>
      </c>
    </row>
    <row r="61" spans="1:28" x14ac:dyDescent="0.2">
      <c r="A61" s="39">
        <v>57</v>
      </c>
      <c r="B61" s="40" t="str">
        <f>IFERROR(IF(ＤＬシート!$U58="","",ＤＬシート!$U58),"")</f>
        <v/>
      </c>
      <c r="C61" s="40" t="str">
        <f>IFERROR(IF(ＤＬシート!$T58="",IF($B61=30,"監督",""),ＤＬシート!$T58),"")</f>
        <v/>
      </c>
      <c r="D61" s="40" t="str">
        <f>IFERROR(IF(ＤＬシート!$E58="","","○"),"")</f>
        <v/>
      </c>
      <c r="E61" s="40" t="str">
        <f>IFERROR(IF(ＤＬシート!$H58="","",(LEFT(ＤＬシート!$H58,FIND(" ",ＤＬシート!$H58)-1))),"")</f>
        <v/>
      </c>
      <c r="F61" s="40" t="str">
        <f>IFERROR(IF(ＤＬシート!$H58="","",(RIGHT(ＤＬシート!$H58,LEN(ＤＬシート!$H58)-FIND(" ",ＤＬシート!$H58)))),"")</f>
        <v/>
      </c>
      <c r="G61" s="40" t="str">
        <f>IFERROR(IF(ＤＬシート!$I58="","",(LEFT(ＤＬシート!$I58,FIND(" ",ＤＬシート!$I58)-1))),"")</f>
        <v/>
      </c>
      <c r="H61" s="40" t="str">
        <f>IFERROR(IF(ＤＬシート!$I58="","",(RIGHT(ＤＬシート!$I58,LEN(ＤＬシート!$I58)-FIND(" ",ＤＬシート!$I58)))),"")</f>
        <v/>
      </c>
      <c r="I61" s="40" t="str">
        <f>IFERROR(IF(ＤＬシート!$K58="","",ＤＬシート!$K58),"")</f>
        <v/>
      </c>
      <c r="J61" s="40" t="str">
        <f>IFERROR(IF(ＤＬシート!$M58="","",ＤＬシート!$M58),"")</f>
        <v/>
      </c>
      <c r="K61" s="40" t="str">
        <f>IFERROR(IF(ＤＬシート!$V58="","",LEFT(ＤＬシート!$V58,1)),"")</f>
        <v/>
      </c>
      <c r="L61" s="59" t="str">
        <f>IFERROR(IF(ＤＬシート!$W58="","",LEFT(ＤＬシート!$W58,1)),"")</f>
        <v/>
      </c>
      <c r="M61" s="62" t="str">
        <f>IFERROR(IF(ＤＬシート!$AF58="","",MID(ＤＬシート!$AF58,1,FIND("（",ＤＬシート!$AF58,1)-1)),"")</f>
        <v/>
      </c>
      <c r="N61" s="33">
        <v>57</v>
      </c>
      <c r="O61" s="67" t="str">
        <f t="shared" si="0"/>
        <v/>
      </c>
      <c r="P61" s="68" t="str">
        <f t="shared" si="1"/>
        <v/>
      </c>
      <c r="Q61" s="68" t="str">
        <f t="shared" si="2"/>
        <v/>
      </c>
      <c r="R61" s="68" t="str">
        <f t="shared" si="3"/>
        <v/>
      </c>
      <c r="S61" s="68" t="str">
        <f t="shared" si="4"/>
        <v/>
      </c>
      <c r="T61" s="68" t="str">
        <f t="shared" si="5"/>
        <v/>
      </c>
      <c r="U61" s="68" t="str">
        <f t="shared" si="6"/>
        <v/>
      </c>
      <c r="V61" s="68" t="str">
        <f t="shared" si="7"/>
        <v/>
      </c>
      <c r="W61" s="68" t="str">
        <f t="shared" si="8"/>
        <v/>
      </c>
      <c r="X61" s="68" t="str">
        <f t="shared" si="9"/>
        <v/>
      </c>
      <c r="Y61" s="68" t="str">
        <f t="shared" si="10"/>
        <v/>
      </c>
      <c r="Z61" s="62" t="str">
        <f t="shared" si="11"/>
        <v/>
      </c>
      <c r="AB61" s="33" t="str">
        <f t="shared" si="12"/>
        <v/>
      </c>
    </row>
    <row r="62" spans="1:28" x14ac:dyDescent="0.2">
      <c r="A62" s="39">
        <v>58</v>
      </c>
      <c r="B62" s="40" t="str">
        <f>IFERROR(IF(ＤＬシート!$U59="","",ＤＬシート!$U59),"")</f>
        <v/>
      </c>
      <c r="C62" s="40" t="str">
        <f>IFERROR(IF(ＤＬシート!$T59="",IF($B62=30,"監督",""),ＤＬシート!$T59),"")</f>
        <v/>
      </c>
      <c r="D62" s="40" t="str">
        <f>IFERROR(IF(ＤＬシート!$E59="","","○"),"")</f>
        <v/>
      </c>
      <c r="E62" s="40" t="str">
        <f>IFERROR(IF(ＤＬシート!$H59="","",(LEFT(ＤＬシート!$H59,FIND(" ",ＤＬシート!$H59)-1))),"")</f>
        <v/>
      </c>
      <c r="F62" s="40" t="str">
        <f>IFERROR(IF(ＤＬシート!$H59="","",(RIGHT(ＤＬシート!$H59,LEN(ＤＬシート!$H59)-FIND(" ",ＤＬシート!$H59)))),"")</f>
        <v/>
      </c>
      <c r="G62" s="40" t="str">
        <f>IFERROR(IF(ＤＬシート!$I59="","",(LEFT(ＤＬシート!$I59,FIND(" ",ＤＬシート!$I59)-1))),"")</f>
        <v/>
      </c>
      <c r="H62" s="40" t="str">
        <f>IFERROR(IF(ＤＬシート!$I59="","",(RIGHT(ＤＬシート!$I59,LEN(ＤＬシート!$I59)-FIND(" ",ＤＬシート!$I59)))),"")</f>
        <v/>
      </c>
      <c r="I62" s="40" t="str">
        <f>IFERROR(IF(ＤＬシート!$K59="","",ＤＬシート!$K59),"")</f>
        <v/>
      </c>
      <c r="J62" s="40" t="str">
        <f>IFERROR(IF(ＤＬシート!$M59="","",ＤＬシート!$M59),"")</f>
        <v/>
      </c>
      <c r="K62" s="40" t="str">
        <f>IFERROR(IF(ＤＬシート!$V59="","",LEFT(ＤＬシート!$V59,1)),"")</f>
        <v/>
      </c>
      <c r="L62" s="59" t="str">
        <f>IFERROR(IF(ＤＬシート!$W59="","",LEFT(ＤＬシート!$W59,1)),"")</f>
        <v/>
      </c>
      <c r="M62" s="62" t="str">
        <f>IFERROR(IF(ＤＬシート!$AF59="","",MID(ＤＬシート!$AF59,1,FIND("（",ＤＬシート!$AF59,1)-1)),"")</f>
        <v/>
      </c>
      <c r="N62" s="33">
        <v>58</v>
      </c>
      <c r="O62" s="67" t="str">
        <f t="shared" si="0"/>
        <v/>
      </c>
      <c r="P62" s="68" t="str">
        <f t="shared" si="1"/>
        <v/>
      </c>
      <c r="Q62" s="68" t="str">
        <f t="shared" si="2"/>
        <v/>
      </c>
      <c r="R62" s="68" t="str">
        <f t="shared" si="3"/>
        <v/>
      </c>
      <c r="S62" s="68" t="str">
        <f t="shared" si="4"/>
        <v/>
      </c>
      <c r="T62" s="68" t="str">
        <f t="shared" si="5"/>
        <v/>
      </c>
      <c r="U62" s="68" t="str">
        <f t="shared" si="6"/>
        <v/>
      </c>
      <c r="V62" s="68" t="str">
        <f t="shared" si="7"/>
        <v/>
      </c>
      <c r="W62" s="68" t="str">
        <f t="shared" si="8"/>
        <v/>
      </c>
      <c r="X62" s="68" t="str">
        <f t="shared" si="9"/>
        <v/>
      </c>
      <c r="Y62" s="68" t="str">
        <f t="shared" si="10"/>
        <v/>
      </c>
      <c r="Z62" s="62" t="str">
        <f t="shared" si="11"/>
        <v/>
      </c>
      <c r="AB62" s="33" t="str">
        <f t="shared" si="12"/>
        <v/>
      </c>
    </row>
    <row r="63" spans="1:28" x14ac:dyDescent="0.2">
      <c r="A63" s="39">
        <v>59</v>
      </c>
      <c r="B63" s="40" t="str">
        <f>IFERROR(IF(ＤＬシート!$U60="","",ＤＬシート!$U60),"")</f>
        <v/>
      </c>
      <c r="C63" s="40" t="str">
        <f>IFERROR(IF(ＤＬシート!$T60="",IF($B63=30,"監督",""),ＤＬシート!$T60),"")</f>
        <v/>
      </c>
      <c r="D63" s="40" t="str">
        <f>IFERROR(IF(ＤＬシート!$E60="","","○"),"")</f>
        <v/>
      </c>
      <c r="E63" s="40" t="str">
        <f>IFERROR(IF(ＤＬシート!$H60="","",(LEFT(ＤＬシート!$H60,FIND(" ",ＤＬシート!$H60)-1))),"")</f>
        <v/>
      </c>
      <c r="F63" s="40" t="str">
        <f>IFERROR(IF(ＤＬシート!$H60="","",(RIGHT(ＤＬシート!$H60,LEN(ＤＬシート!$H60)-FIND(" ",ＤＬシート!$H60)))),"")</f>
        <v/>
      </c>
      <c r="G63" s="40" t="str">
        <f>IFERROR(IF(ＤＬシート!$I60="","",(LEFT(ＤＬシート!$I60,FIND(" ",ＤＬシート!$I60)-1))),"")</f>
        <v/>
      </c>
      <c r="H63" s="40" t="str">
        <f>IFERROR(IF(ＤＬシート!$I60="","",(RIGHT(ＤＬシート!$I60,LEN(ＤＬシート!$I60)-FIND(" ",ＤＬシート!$I60)))),"")</f>
        <v/>
      </c>
      <c r="I63" s="40" t="str">
        <f>IFERROR(IF(ＤＬシート!$K60="","",ＤＬシート!$K60),"")</f>
        <v/>
      </c>
      <c r="J63" s="40" t="str">
        <f>IFERROR(IF(ＤＬシート!$M60="","",ＤＬシート!$M60),"")</f>
        <v/>
      </c>
      <c r="K63" s="40" t="str">
        <f>IFERROR(IF(ＤＬシート!$V60="","",LEFT(ＤＬシート!$V60,1)),"")</f>
        <v/>
      </c>
      <c r="L63" s="59" t="str">
        <f>IFERROR(IF(ＤＬシート!$W60="","",LEFT(ＤＬシート!$W60,1)),"")</f>
        <v/>
      </c>
      <c r="M63" s="62" t="str">
        <f>IFERROR(IF(ＤＬシート!$AF60="","",MID(ＤＬシート!$AF60,1,FIND("（",ＤＬシート!$AF60,1)-1)),"")</f>
        <v/>
      </c>
      <c r="N63" s="33">
        <v>59</v>
      </c>
      <c r="O63" s="67" t="str">
        <f t="shared" si="0"/>
        <v/>
      </c>
      <c r="P63" s="68" t="str">
        <f t="shared" si="1"/>
        <v/>
      </c>
      <c r="Q63" s="68" t="str">
        <f t="shared" si="2"/>
        <v/>
      </c>
      <c r="R63" s="68" t="str">
        <f t="shared" si="3"/>
        <v/>
      </c>
      <c r="S63" s="68" t="str">
        <f t="shared" si="4"/>
        <v/>
      </c>
      <c r="T63" s="68" t="str">
        <f t="shared" si="5"/>
        <v/>
      </c>
      <c r="U63" s="68" t="str">
        <f t="shared" si="6"/>
        <v/>
      </c>
      <c r="V63" s="68" t="str">
        <f t="shared" si="7"/>
        <v/>
      </c>
      <c r="W63" s="68" t="str">
        <f t="shared" si="8"/>
        <v/>
      </c>
      <c r="X63" s="68" t="str">
        <f t="shared" si="9"/>
        <v/>
      </c>
      <c r="Y63" s="68" t="str">
        <f t="shared" si="10"/>
        <v/>
      </c>
      <c r="Z63" s="62" t="str">
        <f t="shared" si="11"/>
        <v/>
      </c>
      <c r="AB63" s="33" t="str">
        <f t="shared" si="12"/>
        <v/>
      </c>
    </row>
    <row r="64" spans="1:28" x14ac:dyDescent="0.2">
      <c r="A64" s="39">
        <v>60</v>
      </c>
      <c r="B64" s="40" t="str">
        <f>IFERROR(IF(ＤＬシート!$U61="","",ＤＬシート!$U61),"")</f>
        <v/>
      </c>
      <c r="C64" s="40" t="str">
        <f>IFERROR(IF(ＤＬシート!$T61="",IF($B64=30,"監督",""),ＤＬシート!$T61),"")</f>
        <v/>
      </c>
      <c r="D64" s="40" t="str">
        <f>IFERROR(IF(ＤＬシート!$E61="","","○"),"")</f>
        <v/>
      </c>
      <c r="E64" s="40" t="str">
        <f>IFERROR(IF(ＤＬシート!$H61="","",(LEFT(ＤＬシート!$H61,FIND(" ",ＤＬシート!$H61)-1))),"")</f>
        <v/>
      </c>
      <c r="F64" s="40" t="str">
        <f>IFERROR(IF(ＤＬシート!$H61="","",(RIGHT(ＤＬシート!$H61,LEN(ＤＬシート!$H61)-FIND(" ",ＤＬシート!$H61)))),"")</f>
        <v/>
      </c>
      <c r="G64" s="40" t="str">
        <f>IFERROR(IF(ＤＬシート!$I61="","",(LEFT(ＤＬシート!$I61,FIND(" ",ＤＬシート!$I61)-1))),"")</f>
        <v/>
      </c>
      <c r="H64" s="40" t="str">
        <f>IFERROR(IF(ＤＬシート!$I61="","",(RIGHT(ＤＬシート!$I61,LEN(ＤＬシート!$I61)-FIND(" ",ＤＬシート!$I61)))),"")</f>
        <v/>
      </c>
      <c r="I64" s="40" t="str">
        <f>IFERROR(IF(ＤＬシート!$K61="","",ＤＬシート!$K61),"")</f>
        <v/>
      </c>
      <c r="J64" s="40" t="str">
        <f>IFERROR(IF(ＤＬシート!$M61="","",ＤＬシート!$M61),"")</f>
        <v/>
      </c>
      <c r="K64" s="40" t="str">
        <f>IFERROR(IF(ＤＬシート!$V61="","",LEFT(ＤＬシート!$V61,1)),"")</f>
        <v/>
      </c>
      <c r="L64" s="59" t="str">
        <f>IFERROR(IF(ＤＬシート!$W61="","",LEFT(ＤＬシート!$W61,1)),"")</f>
        <v/>
      </c>
      <c r="M64" s="62" t="str">
        <f>IFERROR(IF(ＤＬシート!$AF61="","",MID(ＤＬシート!$AF61,1,FIND("（",ＤＬシート!$AF61,1)-1)),"")</f>
        <v/>
      </c>
      <c r="N64" s="33">
        <v>60</v>
      </c>
      <c r="O64" s="67" t="str">
        <f t="shared" si="0"/>
        <v/>
      </c>
      <c r="P64" s="68" t="str">
        <f t="shared" si="1"/>
        <v/>
      </c>
      <c r="Q64" s="68" t="str">
        <f t="shared" si="2"/>
        <v/>
      </c>
      <c r="R64" s="68" t="str">
        <f t="shared" si="3"/>
        <v/>
      </c>
      <c r="S64" s="68" t="str">
        <f t="shared" si="4"/>
        <v/>
      </c>
      <c r="T64" s="68" t="str">
        <f t="shared" si="5"/>
        <v/>
      </c>
      <c r="U64" s="68" t="str">
        <f t="shared" si="6"/>
        <v/>
      </c>
      <c r="V64" s="68" t="str">
        <f t="shared" si="7"/>
        <v/>
      </c>
      <c r="W64" s="68" t="str">
        <f t="shared" si="8"/>
        <v/>
      </c>
      <c r="X64" s="68" t="str">
        <f t="shared" si="9"/>
        <v/>
      </c>
      <c r="Y64" s="68" t="str">
        <f t="shared" si="10"/>
        <v/>
      </c>
      <c r="Z64" s="62" t="str">
        <f t="shared" si="11"/>
        <v/>
      </c>
      <c r="AB64" s="33" t="str">
        <f t="shared" si="12"/>
        <v/>
      </c>
    </row>
    <row r="65" spans="1:28" x14ac:dyDescent="0.2">
      <c r="A65" s="39">
        <v>61</v>
      </c>
      <c r="B65" s="40" t="str">
        <f>IFERROR(IF(ＤＬシート!$U62="","",ＤＬシート!$U62),"")</f>
        <v/>
      </c>
      <c r="C65" s="40" t="str">
        <f>IFERROR(IF(ＤＬシート!$T62="",IF($B65=30,"監督",""),ＤＬシート!$T62),"")</f>
        <v/>
      </c>
      <c r="D65" s="40" t="str">
        <f>IFERROR(IF(ＤＬシート!$E62="","","○"),"")</f>
        <v/>
      </c>
      <c r="E65" s="40" t="str">
        <f>IFERROR(IF(ＤＬシート!$H62="","",(LEFT(ＤＬシート!$H62,FIND(" ",ＤＬシート!$H62)-1))),"")</f>
        <v/>
      </c>
      <c r="F65" s="40" t="str">
        <f>IFERROR(IF(ＤＬシート!$H62="","",(RIGHT(ＤＬシート!$H62,LEN(ＤＬシート!$H62)-FIND(" ",ＤＬシート!$H62)))),"")</f>
        <v/>
      </c>
      <c r="G65" s="40" t="str">
        <f>IFERROR(IF(ＤＬシート!$I62="","",(LEFT(ＤＬシート!$I62,FIND(" ",ＤＬシート!$I62)-1))),"")</f>
        <v/>
      </c>
      <c r="H65" s="40" t="str">
        <f>IFERROR(IF(ＤＬシート!$I62="","",(RIGHT(ＤＬシート!$I62,LEN(ＤＬシート!$I62)-FIND(" ",ＤＬシート!$I62)))),"")</f>
        <v/>
      </c>
      <c r="I65" s="40" t="str">
        <f>IFERROR(IF(ＤＬシート!$K62="","",ＤＬシート!$K62),"")</f>
        <v/>
      </c>
      <c r="J65" s="40" t="str">
        <f>IFERROR(IF(ＤＬシート!$M62="","",ＤＬシート!$M62),"")</f>
        <v/>
      </c>
      <c r="K65" s="40" t="str">
        <f>IFERROR(IF(ＤＬシート!$V62="","",LEFT(ＤＬシート!$V62,1)),"")</f>
        <v/>
      </c>
      <c r="L65" s="59" t="str">
        <f>IFERROR(IF(ＤＬシート!$W62="","",LEFT(ＤＬシート!$W62,1)),"")</f>
        <v/>
      </c>
      <c r="M65" s="62" t="str">
        <f>IFERROR(IF(ＤＬシート!$AF62="","",MID(ＤＬシート!$AF62,1,FIND("（",ＤＬシート!$AF62,1)-1)),"")</f>
        <v/>
      </c>
      <c r="N65" s="33">
        <v>61</v>
      </c>
      <c r="O65" s="67" t="str">
        <f t="shared" si="0"/>
        <v/>
      </c>
      <c r="P65" s="68" t="str">
        <f t="shared" si="1"/>
        <v/>
      </c>
      <c r="Q65" s="68" t="str">
        <f t="shared" si="2"/>
        <v/>
      </c>
      <c r="R65" s="68" t="str">
        <f t="shared" si="3"/>
        <v/>
      </c>
      <c r="S65" s="68" t="str">
        <f t="shared" si="4"/>
        <v/>
      </c>
      <c r="T65" s="68" t="str">
        <f t="shared" si="5"/>
        <v/>
      </c>
      <c r="U65" s="68" t="str">
        <f t="shared" si="6"/>
        <v/>
      </c>
      <c r="V65" s="68" t="str">
        <f t="shared" si="7"/>
        <v/>
      </c>
      <c r="W65" s="68" t="str">
        <f t="shared" si="8"/>
        <v/>
      </c>
      <c r="X65" s="68" t="str">
        <f t="shared" si="9"/>
        <v/>
      </c>
      <c r="Y65" s="68" t="str">
        <f t="shared" si="10"/>
        <v/>
      </c>
      <c r="Z65" s="62" t="str">
        <f t="shared" si="11"/>
        <v/>
      </c>
      <c r="AB65" s="33" t="str">
        <f t="shared" si="12"/>
        <v/>
      </c>
    </row>
    <row r="66" spans="1:28" x14ac:dyDescent="0.2">
      <c r="A66" s="39">
        <v>62</v>
      </c>
      <c r="B66" s="40" t="str">
        <f>IFERROR(IF(ＤＬシート!$U63="","",ＤＬシート!$U63),"")</f>
        <v/>
      </c>
      <c r="C66" s="40" t="str">
        <f>IFERROR(IF(ＤＬシート!$T63="",IF($B66=30,"監督",""),ＤＬシート!$T63),"")</f>
        <v/>
      </c>
      <c r="D66" s="40" t="str">
        <f>IFERROR(IF(ＤＬシート!$E63="","","○"),"")</f>
        <v/>
      </c>
      <c r="E66" s="40" t="str">
        <f>IFERROR(IF(ＤＬシート!$H63="","",(LEFT(ＤＬシート!$H63,FIND(" ",ＤＬシート!$H63)-1))),"")</f>
        <v/>
      </c>
      <c r="F66" s="40" t="str">
        <f>IFERROR(IF(ＤＬシート!$H63="","",(RIGHT(ＤＬシート!$H63,LEN(ＤＬシート!$H63)-FIND(" ",ＤＬシート!$H63)))),"")</f>
        <v/>
      </c>
      <c r="G66" s="40" t="str">
        <f>IFERROR(IF(ＤＬシート!$I63="","",(LEFT(ＤＬシート!$I63,FIND(" ",ＤＬシート!$I63)-1))),"")</f>
        <v/>
      </c>
      <c r="H66" s="40" t="str">
        <f>IFERROR(IF(ＤＬシート!$I63="","",(RIGHT(ＤＬシート!$I63,LEN(ＤＬシート!$I63)-FIND(" ",ＤＬシート!$I63)))),"")</f>
        <v/>
      </c>
      <c r="I66" s="40" t="str">
        <f>IFERROR(IF(ＤＬシート!$K63="","",ＤＬシート!$K63),"")</f>
        <v/>
      </c>
      <c r="J66" s="40" t="str">
        <f>IFERROR(IF(ＤＬシート!$M63="","",ＤＬシート!$M63),"")</f>
        <v/>
      </c>
      <c r="K66" s="40" t="str">
        <f>IFERROR(IF(ＤＬシート!$V63="","",LEFT(ＤＬシート!$V63,1)),"")</f>
        <v/>
      </c>
      <c r="L66" s="59" t="str">
        <f>IFERROR(IF(ＤＬシート!$W63="","",LEFT(ＤＬシート!$W63,1)),"")</f>
        <v/>
      </c>
      <c r="M66" s="62" t="str">
        <f>IFERROR(IF(ＤＬシート!$AF63="","",MID(ＤＬシート!$AF63,1,FIND("（",ＤＬシート!$AF63,1)-1)),"")</f>
        <v/>
      </c>
      <c r="N66" s="33">
        <v>62</v>
      </c>
      <c r="O66" s="67" t="str">
        <f t="shared" si="0"/>
        <v/>
      </c>
      <c r="P66" s="68" t="str">
        <f t="shared" si="1"/>
        <v/>
      </c>
      <c r="Q66" s="68" t="str">
        <f t="shared" si="2"/>
        <v/>
      </c>
      <c r="R66" s="68" t="str">
        <f t="shared" si="3"/>
        <v/>
      </c>
      <c r="S66" s="68" t="str">
        <f t="shared" si="4"/>
        <v/>
      </c>
      <c r="T66" s="68" t="str">
        <f t="shared" si="5"/>
        <v/>
      </c>
      <c r="U66" s="68" t="str">
        <f t="shared" si="6"/>
        <v/>
      </c>
      <c r="V66" s="68" t="str">
        <f t="shared" si="7"/>
        <v/>
      </c>
      <c r="W66" s="68" t="str">
        <f t="shared" si="8"/>
        <v/>
      </c>
      <c r="X66" s="68" t="str">
        <f t="shared" si="9"/>
        <v/>
      </c>
      <c r="Y66" s="68" t="str">
        <f t="shared" si="10"/>
        <v/>
      </c>
      <c r="Z66" s="62" t="str">
        <f t="shared" si="11"/>
        <v/>
      </c>
      <c r="AB66" s="33" t="str">
        <f t="shared" si="12"/>
        <v/>
      </c>
    </row>
    <row r="67" spans="1:28" x14ac:dyDescent="0.2">
      <c r="A67" s="39">
        <v>63</v>
      </c>
      <c r="B67" s="40" t="str">
        <f>IFERROR(IF(ＤＬシート!$U64="","",ＤＬシート!$U64),"")</f>
        <v/>
      </c>
      <c r="C67" s="40" t="str">
        <f>IFERROR(IF(ＤＬシート!$T64="",IF($B67=30,"監督",""),ＤＬシート!$T64),"")</f>
        <v/>
      </c>
      <c r="D67" s="40" t="str">
        <f>IFERROR(IF(ＤＬシート!$E64="","","○"),"")</f>
        <v/>
      </c>
      <c r="E67" s="40" t="str">
        <f>IFERROR(IF(ＤＬシート!$H64="","",(LEFT(ＤＬシート!$H64,FIND(" ",ＤＬシート!$H64)-1))),"")</f>
        <v/>
      </c>
      <c r="F67" s="40" t="str">
        <f>IFERROR(IF(ＤＬシート!$H64="","",(RIGHT(ＤＬシート!$H64,LEN(ＤＬシート!$H64)-FIND(" ",ＤＬシート!$H64)))),"")</f>
        <v/>
      </c>
      <c r="G67" s="40" t="str">
        <f>IFERROR(IF(ＤＬシート!$I64="","",(LEFT(ＤＬシート!$I64,FIND(" ",ＤＬシート!$I64)-1))),"")</f>
        <v/>
      </c>
      <c r="H67" s="40" t="str">
        <f>IFERROR(IF(ＤＬシート!$I64="","",(RIGHT(ＤＬシート!$I64,LEN(ＤＬシート!$I64)-FIND(" ",ＤＬシート!$I64)))),"")</f>
        <v/>
      </c>
      <c r="I67" s="40" t="str">
        <f>IFERROR(IF(ＤＬシート!$K64="","",ＤＬシート!$K64),"")</f>
        <v/>
      </c>
      <c r="J67" s="40" t="str">
        <f>IFERROR(IF(ＤＬシート!$M64="","",ＤＬシート!$M64),"")</f>
        <v/>
      </c>
      <c r="K67" s="40" t="str">
        <f>IFERROR(IF(ＤＬシート!$V64="","",LEFT(ＤＬシート!$V64,1)),"")</f>
        <v/>
      </c>
      <c r="L67" s="59" t="str">
        <f>IFERROR(IF(ＤＬシート!$W64="","",LEFT(ＤＬシート!$W64,1)),"")</f>
        <v/>
      </c>
      <c r="M67" s="62" t="str">
        <f>IFERROR(IF(ＤＬシート!$AF64="","",MID(ＤＬシート!$AF64,1,FIND("（",ＤＬシート!$AF64,1)-1)),"")</f>
        <v/>
      </c>
      <c r="N67" s="33">
        <v>63</v>
      </c>
      <c r="O67" s="67" t="str">
        <f t="shared" si="0"/>
        <v/>
      </c>
      <c r="P67" s="68" t="str">
        <f t="shared" si="1"/>
        <v/>
      </c>
      <c r="Q67" s="68" t="str">
        <f t="shared" si="2"/>
        <v/>
      </c>
      <c r="R67" s="68" t="str">
        <f t="shared" si="3"/>
        <v/>
      </c>
      <c r="S67" s="68" t="str">
        <f t="shared" si="4"/>
        <v/>
      </c>
      <c r="T67" s="68" t="str">
        <f t="shared" si="5"/>
        <v/>
      </c>
      <c r="U67" s="68" t="str">
        <f t="shared" si="6"/>
        <v/>
      </c>
      <c r="V67" s="68" t="str">
        <f t="shared" si="7"/>
        <v/>
      </c>
      <c r="W67" s="68" t="str">
        <f t="shared" si="8"/>
        <v/>
      </c>
      <c r="X67" s="68" t="str">
        <f t="shared" si="9"/>
        <v/>
      </c>
      <c r="Y67" s="68" t="str">
        <f t="shared" si="10"/>
        <v/>
      </c>
      <c r="Z67" s="62" t="str">
        <f t="shared" si="11"/>
        <v/>
      </c>
      <c r="AB67" s="33" t="str">
        <f t="shared" si="12"/>
        <v/>
      </c>
    </row>
    <row r="68" spans="1:28" x14ac:dyDescent="0.2">
      <c r="A68" s="39">
        <v>64</v>
      </c>
      <c r="B68" s="40" t="str">
        <f>IFERROR(IF(ＤＬシート!$U65="","",ＤＬシート!$U65),"")</f>
        <v/>
      </c>
      <c r="C68" s="40" t="str">
        <f>IFERROR(IF(ＤＬシート!$T65="",IF($B68=30,"監督",""),ＤＬシート!$T65),"")</f>
        <v/>
      </c>
      <c r="D68" s="40" t="str">
        <f>IFERROR(IF(ＤＬシート!$E65="","","○"),"")</f>
        <v/>
      </c>
      <c r="E68" s="40" t="str">
        <f>IFERROR(IF(ＤＬシート!$H65="","",(LEFT(ＤＬシート!$H65,FIND(" ",ＤＬシート!$H65)-1))),"")</f>
        <v/>
      </c>
      <c r="F68" s="40" t="str">
        <f>IFERROR(IF(ＤＬシート!$H65="","",(RIGHT(ＤＬシート!$H65,LEN(ＤＬシート!$H65)-FIND(" ",ＤＬシート!$H65)))),"")</f>
        <v/>
      </c>
      <c r="G68" s="40" t="str">
        <f>IFERROR(IF(ＤＬシート!$I65="","",(LEFT(ＤＬシート!$I65,FIND(" ",ＤＬシート!$I65)-1))),"")</f>
        <v/>
      </c>
      <c r="H68" s="40" t="str">
        <f>IFERROR(IF(ＤＬシート!$I65="","",(RIGHT(ＤＬシート!$I65,LEN(ＤＬシート!$I65)-FIND(" ",ＤＬシート!$I65)))),"")</f>
        <v/>
      </c>
      <c r="I68" s="40" t="str">
        <f>IFERROR(IF(ＤＬシート!$K65="","",ＤＬシート!$K65),"")</f>
        <v/>
      </c>
      <c r="J68" s="40" t="str">
        <f>IFERROR(IF(ＤＬシート!$M65="","",ＤＬシート!$M65),"")</f>
        <v/>
      </c>
      <c r="K68" s="40" t="str">
        <f>IFERROR(IF(ＤＬシート!$V65="","",LEFT(ＤＬシート!$V65,1)),"")</f>
        <v/>
      </c>
      <c r="L68" s="59" t="str">
        <f>IFERROR(IF(ＤＬシート!$W65="","",LEFT(ＤＬシート!$W65,1)),"")</f>
        <v/>
      </c>
      <c r="M68" s="62" t="str">
        <f>IFERROR(IF(ＤＬシート!$AF65="","",MID(ＤＬシート!$AF65,1,FIND("（",ＤＬシート!$AF65,1)-1)),"")</f>
        <v/>
      </c>
      <c r="N68" s="33">
        <v>64</v>
      </c>
      <c r="O68" s="67" t="str">
        <f t="shared" si="0"/>
        <v/>
      </c>
      <c r="P68" s="68" t="str">
        <f t="shared" si="1"/>
        <v/>
      </c>
      <c r="Q68" s="68" t="str">
        <f t="shared" si="2"/>
        <v/>
      </c>
      <c r="R68" s="68" t="str">
        <f t="shared" si="3"/>
        <v/>
      </c>
      <c r="S68" s="68" t="str">
        <f t="shared" si="4"/>
        <v/>
      </c>
      <c r="T68" s="68" t="str">
        <f t="shared" si="5"/>
        <v/>
      </c>
      <c r="U68" s="68" t="str">
        <f t="shared" si="6"/>
        <v/>
      </c>
      <c r="V68" s="68" t="str">
        <f t="shared" si="7"/>
        <v/>
      </c>
      <c r="W68" s="68" t="str">
        <f t="shared" si="8"/>
        <v/>
      </c>
      <c r="X68" s="68" t="str">
        <f t="shared" si="9"/>
        <v/>
      </c>
      <c r="Y68" s="68" t="str">
        <f t="shared" si="10"/>
        <v/>
      </c>
      <c r="Z68" s="62" t="str">
        <f t="shared" si="11"/>
        <v/>
      </c>
      <c r="AB68" s="33" t="str">
        <f t="shared" si="12"/>
        <v/>
      </c>
    </row>
    <row r="69" spans="1:28" x14ac:dyDescent="0.2">
      <c r="A69" s="39">
        <v>65</v>
      </c>
      <c r="B69" s="40" t="str">
        <f>IFERROR(IF(ＤＬシート!$U66="","",ＤＬシート!$U66),"")</f>
        <v/>
      </c>
      <c r="C69" s="40" t="str">
        <f>IFERROR(IF(ＤＬシート!$T66="",IF($B69=30,"監督",""),ＤＬシート!$T66),"")</f>
        <v/>
      </c>
      <c r="D69" s="40" t="str">
        <f>IFERROR(IF(ＤＬシート!$E66="","","○"),"")</f>
        <v/>
      </c>
      <c r="E69" s="40" t="str">
        <f>IFERROR(IF(ＤＬシート!$H66="","",(LEFT(ＤＬシート!$H66,FIND(" ",ＤＬシート!$H66)-1))),"")</f>
        <v/>
      </c>
      <c r="F69" s="40" t="str">
        <f>IFERROR(IF(ＤＬシート!$H66="","",(RIGHT(ＤＬシート!$H66,LEN(ＤＬシート!$H66)-FIND(" ",ＤＬシート!$H66)))),"")</f>
        <v/>
      </c>
      <c r="G69" s="40" t="str">
        <f>IFERROR(IF(ＤＬシート!$I66="","",(LEFT(ＤＬシート!$I66,FIND(" ",ＤＬシート!$I66)-1))),"")</f>
        <v/>
      </c>
      <c r="H69" s="40" t="str">
        <f>IFERROR(IF(ＤＬシート!$I66="","",(RIGHT(ＤＬシート!$I66,LEN(ＤＬシート!$I66)-FIND(" ",ＤＬシート!$I66)))),"")</f>
        <v/>
      </c>
      <c r="I69" s="40" t="str">
        <f>IFERROR(IF(ＤＬシート!$K66="","",ＤＬシート!$K66),"")</f>
        <v/>
      </c>
      <c r="J69" s="40" t="str">
        <f>IFERROR(IF(ＤＬシート!$M66="","",ＤＬシート!$M66),"")</f>
        <v/>
      </c>
      <c r="K69" s="40" t="str">
        <f>IFERROR(IF(ＤＬシート!$V66="","",LEFT(ＤＬシート!$V66,1)),"")</f>
        <v/>
      </c>
      <c r="L69" s="59" t="str">
        <f>IFERROR(IF(ＤＬシート!$W66="","",LEFT(ＤＬシート!$W66,1)),"")</f>
        <v/>
      </c>
      <c r="M69" s="62" t="str">
        <f>IFERROR(IF(ＤＬシート!$AF66="","",MID(ＤＬシート!$AF66,1,FIND("（",ＤＬシート!$AF66,1)-1)),"")</f>
        <v/>
      </c>
      <c r="N69" s="33">
        <v>65</v>
      </c>
      <c r="O69" s="67" t="str">
        <f t="shared" si="0"/>
        <v/>
      </c>
      <c r="P69" s="68" t="str">
        <f t="shared" si="1"/>
        <v/>
      </c>
      <c r="Q69" s="68" t="str">
        <f t="shared" si="2"/>
        <v/>
      </c>
      <c r="R69" s="68" t="str">
        <f t="shared" si="3"/>
        <v/>
      </c>
      <c r="S69" s="68" t="str">
        <f t="shared" si="4"/>
        <v/>
      </c>
      <c r="T69" s="68" t="str">
        <f t="shared" si="5"/>
        <v/>
      </c>
      <c r="U69" s="68" t="str">
        <f t="shared" si="6"/>
        <v/>
      </c>
      <c r="V69" s="68" t="str">
        <f t="shared" si="7"/>
        <v/>
      </c>
      <c r="W69" s="68" t="str">
        <f t="shared" si="8"/>
        <v/>
      </c>
      <c r="X69" s="68" t="str">
        <f t="shared" si="9"/>
        <v/>
      </c>
      <c r="Y69" s="68" t="str">
        <f t="shared" si="10"/>
        <v/>
      </c>
      <c r="Z69" s="62" t="str">
        <f t="shared" si="11"/>
        <v/>
      </c>
      <c r="AB69" s="33" t="str">
        <f t="shared" si="12"/>
        <v/>
      </c>
    </row>
    <row r="70" spans="1:28" x14ac:dyDescent="0.2">
      <c r="A70" s="39">
        <v>66</v>
      </c>
      <c r="B70" s="40" t="str">
        <f>IFERROR(IF(ＤＬシート!$U67="","",ＤＬシート!$U67),"")</f>
        <v/>
      </c>
      <c r="C70" s="40" t="str">
        <f>IFERROR(IF(ＤＬシート!$T67="",IF($B70=30,"監督",""),ＤＬシート!$T67),"")</f>
        <v/>
      </c>
      <c r="D70" s="40" t="str">
        <f>IFERROR(IF(ＤＬシート!$E67="","","○"),"")</f>
        <v/>
      </c>
      <c r="E70" s="40" t="str">
        <f>IFERROR(IF(ＤＬシート!$H67="","",(LEFT(ＤＬシート!$H67,FIND(" ",ＤＬシート!$H67)-1))),"")</f>
        <v/>
      </c>
      <c r="F70" s="40" t="str">
        <f>IFERROR(IF(ＤＬシート!$H67="","",(RIGHT(ＤＬシート!$H67,LEN(ＤＬシート!$H67)-FIND(" ",ＤＬシート!$H67)))),"")</f>
        <v/>
      </c>
      <c r="G70" s="40" t="str">
        <f>IFERROR(IF(ＤＬシート!$I67="","",(LEFT(ＤＬシート!$I67,FIND(" ",ＤＬシート!$I67)-1))),"")</f>
        <v/>
      </c>
      <c r="H70" s="40" t="str">
        <f>IFERROR(IF(ＤＬシート!$I67="","",(RIGHT(ＤＬシート!$I67,LEN(ＤＬシート!$I67)-FIND(" ",ＤＬシート!$I67)))),"")</f>
        <v/>
      </c>
      <c r="I70" s="40" t="str">
        <f>IFERROR(IF(ＤＬシート!$K67="","",ＤＬシート!$K67),"")</f>
        <v/>
      </c>
      <c r="J70" s="40" t="str">
        <f>IFERROR(IF(ＤＬシート!$M67="","",ＤＬシート!$M67),"")</f>
        <v/>
      </c>
      <c r="K70" s="40" t="str">
        <f>IFERROR(IF(ＤＬシート!$V67="","",LEFT(ＤＬシート!$V67,1)),"")</f>
        <v/>
      </c>
      <c r="L70" s="59" t="str">
        <f>IFERROR(IF(ＤＬシート!$W67="","",LEFT(ＤＬシート!$W67,1)),"")</f>
        <v/>
      </c>
      <c r="M70" s="62" t="str">
        <f>IFERROR(IF(ＤＬシート!$AF67="","",MID(ＤＬシート!$AF67,1,FIND("（",ＤＬシート!$AF67,1)-1)),"")</f>
        <v/>
      </c>
      <c r="N70" s="33">
        <v>66</v>
      </c>
      <c r="O70" s="67" t="str">
        <f t="shared" ref="O70:O104" si="13">IFERROR(VLOOKUP($AB70,$B$5:$M$55,1,FALSE),"")</f>
        <v/>
      </c>
      <c r="P70" s="68" t="str">
        <f t="shared" ref="P70:P104" si="14">IF($E70="","",IFERROR(VLOOKUP($O70,$B$5:$M$55,2,FALSE),""))</f>
        <v/>
      </c>
      <c r="Q70" s="68" t="str">
        <f t="shared" ref="Q70:Q104" si="15">IF($E70="","",IFERROR(VLOOKUP($O70,$B$5:$M$55,3,FALSE),""))</f>
        <v/>
      </c>
      <c r="R70" s="68" t="str">
        <f t="shared" ref="R70:R104" si="16">IF($E70="","",IFERROR(VLOOKUP($O70,$B$5:$M$55,4,FALSE),""))</f>
        <v/>
      </c>
      <c r="S70" s="68" t="str">
        <f t="shared" ref="S70:S104" si="17">IF($E70="","",IFERROR(VLOOKUP($O70,$B$5:$M$55,5,FALSE),""))</f>
        <v/>
      </c>
      <c r="T70" s="68" t="str">
        <f t="shared" ref="T70:T104" si="18">IF($E70="","",IFERROR(VLOOKUP($O70,$B$5:$M$55,6,FALSE),""))</f>
        <v/>
      </c>
      <c r="U70" s="68" t="str">
        <f t="shared" ref="U70:U104" si="19">IF($E70="","",IFERROR(VLOOKUP($O70,$B$5:$M$55,7,FALSE),""))</f>
        <v/>
      </c>
      <c r="V70" s="68" t="str">
        <f t="shared" ref="V70:V104" si="20">VLOOKUP($O70,$B$5:$M$55,8,FALSE)</f>
        <v/>
      </c>
      <c r="W70" s="68" t="str">
        <f t="shared" ref="W70:W104" si="21">IF($E70="","",IFERROR(VLOOKUP($O70,$B$5:$M$55,9,FALSE),""))</f>
        <v/>
      </c>
      <c r="X70" s="68" t="str">
        <f t="shared" ref="X70:X104" si="22">IF($E70="","",IFERROR(VLOOKUP($O70,$B$5:$M$55,10,FALSE),""))</f>
        <v/>
      </c>
      <c r="Y70" s="68" t="str">
        <f t="shared" ref="Y70:Y104" si="23">IF($E70="","",IFERROR(VLOOKUP($O70,$B$5:$M$55,11,FALSE),""))</f>
        <v/>
      </c>
      <c r="Z70" s="62" t="str">
        <f t="shared" ref="Z70:Z104" si="24">IF($E70="","",IFERROR(VLOOKUP($O70,$B$5:$M$55,12,FALSE),""))</f>
        <v/>
      </c>
      <c r="AB70" s="33" t="str">
        <f t="shared" ref="AB70:AB104" si="25">IFERROR(SMALL($B$5:$B$104,$A70),"")</f>
        <v/>
      </c>
    </row>
    <row r="71" spans="1:28" x14ac:dyDescent="0.2">
      <c r="A71" s="39">
        <v>67</v>
      </c>
      <c r="B71" s="40" t="str">
        <f>IFERROR(IF(ＤＬシート!$U68="","",ＤＬシート!$U68),"")</f>
        <v/>
      </c>
      <c r="C71" s="40" t="str">
        <f>IFERROR(IF(ＤＬシート!$T68="",IF($B71=30,"監督",""),ＤＬシート!$T68),"")</f>
        <v/>
      </c>
      <c r="D71" s="40" t="str">
        <f>IFERROR(IF(ＤＬシート!$E68="","","○"),"")</f>
        <v/>
      </c>
      <c r="E71" s="40" t="str">
        <f>IFERROR(IF(ＤＬシート!$H68="","",(LEFT(ＤＬシート!$H68,FIND(" ",ＤＬシート!$H68)-1))),"")</f>
        <v/>
      </c>
      <c r="F71" s="40" t="str">
        <f>IFERROR(IF(ＤＬシート!$H68="","",(RIGHT(ＤＬシート!$H68,LEN(ＤＬシート!$H68)-FIND(" ",ＤＬシート!$H68)))),"")</f>
        <v/>
      </c>
      <c r="G71" s="40" t="str">
        <f>IFERROR(IF(ＤＬシート!$I68="","",(LEFT(ＤＬシート!$I68,FIND(" ",ＤＬシート!$I68)-1))),"")</f>
        <v/>
      </c>
      <c r="H71" s="40" t="str">
        <f>IFERROR(IF(ＤＬシート!$I68="","",(RIGHT(ＤＬシート!$I68,LEN(ＤＬシート!$I68)-FIND(" ",ＤＬシート!$I68)))),"")</f>
        <v/>
      </c>
      <c r="I71" s="40" t="str">
        <f>IFERROR(IF(ＤＬシート!$K68="","",ＤＬシート!$K68),"")</f>
        <v/>
      </c>
      <c r="J71" s="40" t="str">
        <f>IFERROR(IF(ＤＬシート!$M68="","",ＤＬシート!$M68),"")</f>
        <v/>
      </c>
      <c r="K71" s="40" t="str">
        <f>IFERROR(IF(ＤＬシート!$V68="","",LEFT(ＤＬシート!$V68,1)),"")</f>
        <v/>
      </c>
      <c r="L71" s="59" t="str">
        <f>IFERROR(IF(ＤＬシート!$W68="","",LEFT(ＤＬシート!$W68,1)),"")</f>
        <v/>
      </c>
      <c r="M71" s="62" t="str">
        <f>IFERROR(IF(ＤＬシート!$AF68="","",MID(ＤＬシート!$AF68,1,FIND("（",ＤＬシート!$AF68,1)-1)),"")</f>
        <v/>
      </c>
      <c r="N71" s="33">
        <v>67</v>
      </c>
      <c r="O71" s="67" t="str">
        <f t="shared" si="13"/>
        <v/>
      </c>
      <c r="P71" s="68" t="str">
        <f t="shared" si="14"/>
        <v/>
      </c>
      <c r="Q71" s="68" t="str">
        <f t="shared" si="15"/>
        <v/>
      </c>
      <c r="R71" s="68" t="str">
        <f t="shared" si="16"/>
        <v/>
      </c>
      <c r="S71" s="68" t="str">
        <f t="shared" si="17"/>
        <v/>
      </c>
      <c r="T71" s="68" t="str">
        <f t="shared" si="18"/>
        <v/>
      </c>
      <c r="U71" s="68" t="str">
        <f t="shared" si="19"/>
        <v/>
      </c>
      <c r="V71" s="68" t="str">
        <f t="shared" si="20"/>
        <v/>
      </c>
      <c r="W71" s="68" t="str">
        <f t="shared" si="21"/>
        <v/>
      </c>
      <c r="X71" s="68" t="str">
        <f t="shared" si="22"/>
        <v/>
      </c>
      <c r="Y71" s="68" t="str">
        <f t="shared" si="23"/>
        <v/>
      </c>
      <c r="Z71" s="62" t="str">
        <f t="shared" si="24"/>
        <v/>
      </c>
      <c r="AB71" s="33" t="str">
        <f t="shared" si="25"/>
        <v/>
      </c>
    </row>
    <row r="72" spans="1:28" x14ac:dyDescent="0.2">
      <c r="A72" s="39">
        <v>68</v>
      </c>
      <c r="B72" s="40" t="str">
        <f>IFERROR(IF(ＤＬシート!$U69="","",ＤＬシート!$U69),"")</f>
        <v/>
      </c>
      <c r="C72" s="40" t="str">
        <f>IFERROR(IF(ＤＬシート!$T69="",IF($B72=30,"監督",""),ＤＬシート!$T69),"")</f>
        <v/>
      </c>
      <c r="D72" s="40" t="str">
        <f>IFERROR(IF(ＤＬシート!$E69="","","○"),"")</f>
        <v/>
      </c>
      <c r="E72" s="40" t="str">
        <f>IFERROR(IF(ＤＬシート!$H69="","",(LEFT(ＤＬシート!$H69,FIND(" ",ＤＬシート!$H69)-1))),"")</f>
        <v/>
      </c>
      <c r="F72" s="40" t="str">
        <f>IFERROR(IF(ＤＬシート!$H69="","",(RIGHT(ＤＬシート!$H69,LEN(ＤＬシート!$H69)-FIND(" ",ＤＬシート!$H69)))),"")</f>
        <v/>
      </c>
      <c r="G72" s="40" t="str">
        <f>IFERROR(IF(ＤＬシート!$I69="","",(LEFT(ＤＬシート!$I69,FIND(" ",ＤＬシート!$I69)-1))),"")</f>
        <v/>
      </c>
      <c r="H72" s="40" t="str">
        <f>IFERROR(IF(ＤＬシート!$I69="","",(RIGHT(ＤＬシート!$I69,LEN(ＤＬシート!$I69)-FIND(" ",ＤＬシート!$I69)))),"")</f>
        <v/>
      </c>
      <c r="I72" s="40" t="str">
        <f>IFERROR(IF(ＤＬシート!$K69="","",ＤＬシート!$K69),"")</f>
        <v/>
      </c>
      <c r="J72" s="40" t="str">
        <f>IFERROR(IF(ＤＬシート!$M69="","",ＤＬシート!$M69),"")</f>
        <v/>
      </c>
      <c r="K72" s="40" t="str">
        <f>IFERROR(IF(ＤＬシート!$V69="","",LEFT(ＤＬシート!$V69,1)),"")</f>
        <v/>
      </c>
      <c r="L72" s="59" t="str">
        <f>IFERROR(IF(ＤＬシート!$W69="","",LEFT(ＤＬシート!$W69,1)),"")</f>
        <v/>
      </c>
      <c r="M72" s="62" t="str">
        <f>IFERROR(IF(ＤＬシート!$AF69="","",MID(ＤＬシート!$AF69,1,FIND("（",ＤＬシート!$AF69,1)-1)),"")</f>
        <v/>
      </c>
      <c r="N72" s="33">
        <v>68</v>
      </c>
      <c r="O72" s="67" t="str">
        <f t="shared" si="13"/>
        <v/>
      </c>
      <c r="P72" s="68" t="str">
        <f t="shared" si="14"/>
        <v/>
      </c>
      <c r="Q72" s="68" t="str">
        <f t="shared" si="15"/>
        <v/>
      </c>
      <c r="R72" s="68" t="str">
        <f t="shared" si="16"/>
        <v/>
      </c>
      <c r="S72" s="68" t="str">
        <f t="shared" si="17"/>
        <v/>
      </c>
      <c r="T72" s="68" t="str">
        <f t="shared" si="18"/>
        <v/>
      </c>
      <c r="U72" s="68" t="str">
        <f t="shared" si="19"/>
        <v/>
      </c>
      <c r="V72" s="68" t="str">
        <f t="shared" si="20"/>
        <v/>
      </c>
      <c r="W72" s="68" t="str">
        <f t="shared" si="21"/>
        <v/>
      </c>
      <c r="X72" s="68" t="str">
        <f t="shared" si="22"/>
        <v/>
      </c>
      <c r="Y72" s="68" t="str">
        <f t="shared" si="23"/>
        <v/>
      </c>
      <c r="Z72" s="62" t="str">
        <f t="shared" si="24"/>
        <v/>
      </c>
      <c r="AB72" s="33" t="str">
        <f t="shared" si="25"/>
        <v/>
      </c>
    </row>
    <row r="73" spans="1:28" x14ac:dyDescent="0.2">
      <c r="A73" s="39">
        <v>69</v>
      </c>
      <c r="B73" s="40" t="str">
        <f>IFERROR(IF(ＤＬシート!$U70="","",ＤＬシート!$U70),"")</f>
        <v/>
      </c>
      <c r="C73" s="40" t="str">
        <f>IFERROR(IF(ＤＬシート!$T70="",IF($B73=30,"監督",""),ＤＬシート!$T70),"")</f>
        <v/>
      </c>
      <c r="D73" s="40" t="str">
        <f>IFERROR(IF(ＤＬシート!$E70="","","○"),"")</f>
        <v/>
      </c>
      <c r="E73" s="40" t="str">
        <f>IFERROR(IF(ＤＬシート!$H70="","",(LEFT(ＤＬシート!$H70,FIND(" ",ＤＬシート!$H70)-1))),"")</f>
        <v/>
      </c>
      <c r="F73" s="40" t="str">
        <f>IFERROR(IF(ＤＬシート!$H70="","",(RIGHT(ＤＬシート!$H70,LEN(ＤＬシート!$H70)-FIND(" ",ＤＬシート!$H70)))),"")</f>
        <v/>
      </c>
      <c r="G73" s="40" t="str">
        <f>IFERROR(IF(ＤＬシート!$I70="","",(LEFT(ＤＬシート!$I70,FIND(" ",ＤＬシート!$I70)-1))),"")</f>
        <v/>
      </c>
      <c r="H73" s="40" t="str">
        <f>IFERROR(IF(ＤＬシート!$I70="","",(RIGHT(ＤＬシート!$I70,LEN(ＤＬシート!$I70)-FIND(" ",ＤＬシート!$I70)))),"")</f>
        <v/>
      </c>
      <c r="I73" s="40" t="str">
        <f>IFERROR(IF(ＤＬシート!$K70="","",ＤＬシート!$K70),"")</f>
        <v/>
      </c>
      <c r="J73" s="40" t="str">
        <f>IFERROR(IF(ＤＬシート!$M70="","",ＤＬシート!$M70),"")</f>
        <v/>
      </c>
      <c r="K73" s="40" t="str">
        <f>IFERROR(IF(ＤＬシート!$V70="","",LEFT(ＤＬシート!$V70,1)),"")</f>
        <v/>
      </c>
      <c r="L73" s="59" t="str">
        <f>IFERROR(IF(ＤＬシート!$W70="","",LEFT(ＤＬシート!$W70,1)),"")</f>
        <v/>
      </c>
      <c r="M73" s="62" t="str">
        <f>IFERROR(IF(ＤＬシート!$AF70="","",MID(ＤＬシート!$AF70,1,FIND("（",ＤＬシート!$AF70,1)-1)),"")</f>
        <v/>
      </c>
      <c r="N73" s="33">
        <v>69</v>
      </c>
      <c r="O73" s="67" t="str">
        <f t="shared" si="13"/>
        <v/>
      </c>
      <c r="P73" s="68" t="str">
        <f t="shared" si="14"/>
        <v/>
      </c>
      <c r="Q73" s="68" t="str">
        <f t="shared" si="15"/>
        <v/>
      </c>
      <c r="R73" s="68" t="str">
        <f t="shared" si="16"/>
        <v/>
      </c>
      <c r="S73" s="68" t="str">
        <f t="shared" si="17"/>
        <v/>
      </c>
      <c r="T73" s="68" t="str">
        <f t="shared" si="18"/>
        <v/>
      </c>
      <c r="U73" s="68" t="str">
        <f t="shared" si="19"/>
        <v/>
      </c>
      <c r="V73" s="68" t="str">
        <f t="shared" si="20"/>
        <v/>
      </c>
      <c r="W73" s="68" t="str">
        <f t="shared" si="21"/>
        <v/>
      </c>
      <c r="X73" s="68" t="str">
        <f t="shared" si="22"/>
        <v/>
      </c>
      <c r="Y73" s="68" t="str">
        <f t="shared" si="23"/>
        <v/>
      </c>
      <c r="Z73" s="62" t="str">
        <f t="shared" si="24"/>
        <v/>
      </c>
      <c r="AB73" s="33" t="str">
        <f t="shared" si="25"/>
        <v/>
      </c>
    </row>
    <row r="74" spans="1:28" x14ac:dyDescent="0.2">
      <c r="A74" s="39">
        <v>70</v>
      </c>
      <c r="B74" s="40" t="str">
        <f>IFERROR(IF(ＤＬシート!$U71="","",ＤＬシート!$U71),"")</f>
        <v/>
      </c>
      <c r="C74" s="40" t="str">
        <f>IFERROR(IF(ＤＬシート!$T71="",IF($B74=30,"監督",""),ＤＬシート!$T71),"")</f>
        <v/>
      </c>
      <c r="D74" s="40" t="str">
        <f>IFERROR(IF(ＤＬシート!$E71="","","○"),"")</f>
        <v/>
      </c>
      <c r="E74" s="40" t="str">
        <f>IFERROR(IF(ＤＬシート!$H71="","",(LEFT(ＤＬシート!$H71,FIND(" ",ＤＬシート!$H71)-1))),"")</f>
        <v/>
      </c>
      <c r="F74" s="40" t="str">
        <f>IFERROR(IF(ＤＬシート!$H71="","",(RIGHT(ＤＬシート!$H71,LEN(ＤＬシート!$H71)-FIND(" ",ＤＬシート!$H71)))),"")</f>
        <v/>
      </c>
      <c r="G74" s="40" t="str">
        <f>IFERROR(IF(ＤＬシート!$I71="","",(LEFT(ＤＬシート!$I71,FIND(" ",ＤＬシート!$I71)-1))),"")</f>
        <v/>
      </c>
      <c r="H74" s="40" t="str">
        <f>IFERROR(IF(ＤＬシート!$I71="","",(RIGHT(ＤＬシート!$I71,LEN(ＤＬシート!$I71)-FIND(" ",ＤＬシート!$I71)))),"")</f>
        <v/>
      </c>
      <c r="I74" s="40" t="str">
        <f>IFERROR(IF(ＤＬシート!$K71="","",ＤＬシート!$K71),"")</f>
        <v/>
      </c>
      <c r="J74" s="40" t="str">
        <f>IFERROR(IF(ＤＬシート!$M71="","",ＤＬシート!$M71),"")</f>
        <v/>
      </c>
      <c r="K74" s="40" t="str">
        <f>IFERROR(IF(ＤＬシート!$V71="","",LEFT(ＤＬシート!$V71,1)),"")</f>
        <v/>
      </c>
      <c r="L74" s="59" t="str">
        <f>IFERROR(IF(ＤＬシート!$W71="","",LEFT(ＤＬシート!$W71,1)),"")</f>
        <v/>
      </c>
      <c r="M74" s="62" t="str">
        <f>IFERROR(IF(ＤＬシート!$AF71="","",MID(ＤＬシート!$AF71,1,FIND("（",ＤＬシート!$AF71,1)-1)),"")</f>
        <v/>
      </c>
      <c r="N74" s="33">
        <v>70</v>
      </c>
      <c r="O74" s="67" t="str">
        <f t="shared" si="13"/>
        <v/>
      </c>
      <c r="P74" s="68" t="str">
        <f t="shared" si="14"/>
        <v/>
      </c>
      <c r="Q74" s="68" t="str">
        <f t="shared" si="15"/>
        <v/>
      </c>
      <c r="R74" s="68" t="str">
        <f t="shared" si="16"/>
        <v/>
      </c>
      <c r="S74" s="68" t="str">
        <f t="shared" si="17"/>
        <v/>
      </c>
      <c r="T74" s="68" t="str">
        <f t="shared" si="18"/>
        <v/>
      </c>
      <c r="U74" s="68" t="str">
        <f t="shared" si="19"/>
        <v/>
      </c>
      <c r="V74" s="68" t="str">
        <f t="shared" si="20"/>
        <v/>
      </c>
      <c r="W74" s="68" t="str">
        <f t="shared" si="21"/>
        <v/>
      </c>
      <c r="X74" s="68" t="str">
        <f t="shared" si="22"/>
        <v/>
      </c>
      <c r="Y74" s="68" t="str">
        <f t="shared" si="23"/>
        <v/>
      </c>
      <c r="Z74" s="62" t="str">
        <f t="shared" si="24"/>
        <v/>
      </c>
      <c r="AB74" s="33" t="str">
        <f t="shared" si="25"/>
        <v/>
      </c>
    </row>
    <row r="75" spans="1:28" x14ac:dyDescent="0.2">
      <c r="A75" s="39">
        <v>71</v>
      </c>
      <c r="B75" s="40" t="str">
        <f>IFERROR(IF(ＤＬシート!$U72="","",ＤＬシート!$U72),"")</f>
        <v/>
      </c>
      <c r="C75" s="40" t="str">
        <f>IFERROR(IF(ＤＬシート!$T72="",IF($B75=30,"監督",""),ＤＬシート!$T72),"")</f>
        <v/>
      </c>
      <c r="D75" s="40" t="str">
        <f>IFERROR(IF(ＤＬシート!$E72="","","○"),"")</f>
        <v/>
      </c>
      <c r="E75" s="40" t="str">
        <f>IFERROR(IF(ＤＬシート!$H72="","",(LEFT(ＤＬシート!$H72,FIND(" ",ＤＬシート!$H72)-1))),"")</f>
        <v/>
      </c>
      <c r="F75" s="40" t="str">
        <f>IFERROR(IF(ＤＬシート!$H72="","",(RIGHT(ＤＬシート!$H72,LEN(ＤＬシート!$H72)-FIND(" ",ＤＬシート!$H72)))),"")</f>
        <v/>
      </c>
      <c r="G75" s="40" t="str">
        <f>IFERROR(IF(ＤＬシート!$I72="","",(LEFT(ＤＬシート!$I72,FIND(" ",ＤＬシート!$I72)-1))),"")</f>
        <v/>
      </c>
      <c r="H75" s="40" t="str">
        <f>IFERROR(IF(ＤＬシート!$I72="","",(RIGHT(ＤＬシート!$I72,LEN(ＤＬシート!$I72)-FIND(" ",ＤＬシート!$I72)))),"")</f>
        <v/>
      </c>
      <c r="I75" s="40" t="str">
        <f>IFERROR(IF(ＤＬシート!$K72="","",ＤＬシート!$K72),"")</f>
        <v/>
      </c>
      <c r="J75" s="40" t="str">
        <f>IFERROR(IF(ＤＬシート!$M72="","",ＤＬシート!$M72),"")</f>
        <v/>
      </c>
      <c r="K75" s="40" t="str">
        <f>IFERROR(IF(ＤＬシート!$V72="","",LEFT(ＤＬシート!$V72,1)),"")</f>
        <v/>
      </c>
      <c r="L75" s="59" t="str">
        <f>IFERROR(IF(ＤＬシート!$W72="","",LEFT(ＤＬシート!$W72,1)),"")</f>
        <v/>
      </c>
      <c r="M75" s="62" t="str">
        <f>IFERROR(IF(ＤＬシート!$AF72="","",MID(ＤＬシート!$AF72,1,FIND("（",ＤＬシート!$AF72,1)-1)),"")</f>
        <v/>
      </c>
      <c r="N75" s="33">
        <v>71</v>
      </c>
      <c r="O75" s="67" t="str">
        <f t="shared" si="13"/>
        <v/>
      </c>
      <c r="P75" s="68" t="str">
        <f t="shared" si="14"/>
        <v/>
      </c>
      <c r="Q75" s="68" t="str">
        <f t="shared" si="15"/>
        <v/>
      </c>
      <c r="R75" s="68" t="str">
        <f t="shared" si="16"/>
        <v/>
      </c>
      <c r="S75" s="68" t="str">
        <f t="shared" si="17"/>
        <v/>
      </c>
      <c r="T75" s="68" t="str">
        <f t="shared" si="18"/>
        <v/>
      </c>
      <c r="U75" s="68" t="str">
        <f t="shared" si="19"/>
        <v/>
      </c>
      <c r="V75" s="68" t="str">
        <f t="shared" si="20"/>
        <v/>
      </c>
      <c r="W75" s="68" t="str">
        <f t="shared" si="21"/>
        <v/>
      </c>
      <c r="X75" s="68" t="str">
        <f t="shared" si="22"/>
        <v/>
      </c>
      <c r="Y75" s="68" t="str">
        <f t="shared" si="23"/>
        <v/>
      </c>
      <c r="Z75" s="62" t="str">
        <f t="shared" si="24"/>
        <v/>
      </c>
      <c r="AB75" s="33" t="str">
        <f t="shared" si="25"/>
        <v/>
      </c>
    </row>
    <row r="76" spans="1:28" x14ac:dyDescent="0.2">
      <c r="A76" s="39">
        <v>72</v>
      </c>
      <c r="B76" s="40" t="str">
        <f>IFERROR(IF(ＤＬシート!$U73="","",ＤＬシート!$U73),"")</f>
        <v/>
      </c>
      <c r="C76" s="40" t="str">
        <f>IFERROR(IF(ＤＬシート!$T73="",IF($B76=30,"監督",""),ＤＬシート!$T73),"")</f>
        <v/>
      </c>
      <c r="D76" s="40" t="str">
        <f>IFERROR(IF(ＤＬシート!$E73="","","○"),"")</f>
        <v/>
      </c>
      <c r="E76" s="40" t="str">
        <f>IFERROR(IF(ＤＬシート!$H73="","",(LEFT(ＤＬシート!$H73,FIND(" ",ＤＬシート!$H73)-1))),"")</f>
        <v/>
      </c>
      <c r="F76" s="40" t="str">
        <f>IFERROR(IF(ＤＬシート!$H73="","",(RIGHT(ＤＬシート!$H73,LEN(ＤＬシート!$H73)-FIND(" ",ＤＬシート!$H73)))),"")</f>
        <v/>
      </c>
      <c r="G76" s="40" t="str">
        <f>IFERROR(IF(ＤＬシート!$I73="","",(LEFT(ＤＬシート!$I73,FIND(" ",ＤＬシート!$I73)-1))),"")</f>
        <v/>
      </c>
      <c r="H76" s="40" t="str">
        <f>IFERROR(IF(ＤＬシート!$I73="","",(RIGHT(ＤＬシート!$I73,LEN(ＤＬシート!$I73)-FIND(" ",ＤＬシート!$I73)))),"")</f>
        <v/>
      </c>
      <c r="I76" s="40" t="str">
        <f>IFERROR(IF(ＤＬシート!$K73="","",ＤＬシート!$K73),"")</f>
        <v/>
      </c>
      <c r="J76" s="40" t="str">
        <f>IFERROR(IF(ＤＬシート!$M73="","",ＤＬシート!$M73),"")</f>
        <v/>
      </c>
      <c r="K76" s="40" t="str">
        <f>IFERROR(IF(ＤＬシート!$V73="","",LEFT(ＤＬシート!$V73,1)),"")</f>
        <v/>
      </c>
      <c r="L76" s="59" t="str">
        <f>IFERROR(IF(ＤＬシート!$W73="","",LEFT(ＤＬシート!$W73,1)),"")</f>
        <v/>
      </c>
      <c r="M76" s="62" t="str">
        <f>IFERROR(IF(ＤＬシート!$AF73="","",MID(ＤＬシート!$AF73,1,FIND("（",ＤＬシート!$AF73,1)-1)),"")</f>
        <v/>
      </c>
      <c r="N76" s="33">
        <v>72</v>
      </c>
      <c r="O76" s="67" t="str">
        <f t="shared" si="13"/>
        <v/>
      </c>
      <c r="P76" s="68" t="str">
        <f t="shared" si="14"/>
        <v/>
      </c>
      <c r="Q76" s="68" t="str">
        <f t="shared" si="15"/>
        <v/>
      </c>
      <c r="R76" s="68" t="str">
        <f t="shared" si="16"/>
        <v/>
      </c>
      <c r="S76" s="68" t="str">
        <f t="shared" si="17"/>
        <v/>
      </c>
      <c r="T76" s="68" t="str">
        <f t="shared" si="18"/>
        <v/>
      </c>
      <c r="U76" s="68" t="str">
        <f t="shared" si="19"/>
        <v/>
      </c>
      <c r="V76" s="68" t="str">
        <f t="shared" si="20"/>
        <v/>
      </c>
      <c r="W76" s="68" t="str">
        <f t="shared" si="21"/>
        <v/>
      </c>
      <c r="X76" s="68" t="str">
        <f t="shared" si="22"/>
        <v/>
      </c>
      <c r="Y76" s="68" t="str">
        <f t="shared" si="23"/>
        <v/>
      </c>
      <c r="Z76" s="62" t="str">
        <f t="shared" si="24"/>
        <v/>
      </c>
      <c r="AB76" s="33" t="str">
        <f t="shared" si="25"/>
        <v/>
      </c>
    </row>
    <row r="77" spans="1:28" x14ac:dyDescent="0.2">
      <c r="A77" s="39">
        <v>73</v>
      </c>
      <c r="B77" s="40" t="str">
        <f>IFERROR(IF(ＤＬシート!$U74="","",ＤＬシート!$U74),"")</f>
        <v/>
      </c>
      <c r="C77" s="40" t="str">
        <f>IFERROR(IF(ＤＬシート!$T74="",IF($B77=30,"監督",""),ＤＬシート!$T74),"")</f>
        <v/>
      </c>
      <c r="D77" s="40" t="str">
        <f>IFERROR(IF(ＤＬシート!$E74="","","○"),"")</f>
        <v/>
      </c>
      <c r="E77" s="40" t="str">
        <f>IFERROR(IF(ＤＬシート!$H74="","",(LEFT(ＤＬシート!$H74,FIND(" ",ＤＬシート!$H74)-1))),"")</f>
        <v/>
      </c>
      <c r="F77" s="40" t="str">
        <f>IFERROR(IF(ＤＬシート!$H74="","",(RIGHT(ＤＬシート!$H74,LEN(ＤＬシート!$H74)-FIND(" ",ＤＬシート!$H74)))),"")</f>
        <v/>
      </c>
      <c r="G77" s="40" t="str">
        <f>IFERROR(IF(ＤＬシート!$I74="","",(LEFT(ＤＬシート!$I74,FIND(" ",ＤＬシート!$I74)-1))),"")</f>
        <v/>
      </c>
      <c r="H77" s="40" t="str">
        <f>IFERROR(IF(ＤＬシート!$I74="","",(RIGHT(ＤＬシート!$I74,LEN(ＤＬシート!$I74)-FIND(" ",ＤＬシート!$I74)))),"")</f>
        <v/>
      </c>
      <c r="I77" s="40" t="str">
        <f>IFERROR(IF(ＤＬシート!$K74="","",ＤＬシート!$K74),"")</f>
        <v/>
      </c>
      <c r="J77" s="40" t="str">
        <f>IFERROR(IF(ＤＬシート!$M74="","",ＤＬシート!$M74),"")</f>
        <v/>
      </c>
      <c r="K77" s="40" t="str">
        <f>IFERROR(IF(ＤＬシート!$V74="","",LEFT(ＤＬシート!$V74,1)),"")</f>
        <v/>
      </c>
      <c r="L77" s="59" t="str">
        <f>IFERROR(IF(ＤＬシート!$W74="","",LEFT(ＤＬシート!$W74,1)),"")</f>
        <v/>
      </c>
      <c r="M77" s="62" t="str">
        <f>IFERROR(IF(ＤＬシート!$AF74="","",MID(ＤＬシート!$AF74,1,FIND("（",ＤＬシート!$AF74,1)-1)),"")</f>
        <v/>
      </c>
      <c r="N77" s="33">
        <v>73</v>
      </c>
      <c r="O77" s="67" t="str">
        <f t="shared" si="13"/>
        <v/>
      </c>
      <c r="P77" s="68" t="str">
        <f t="shared" si="14"/>
        <v/>
      </c>
      <c r="Q77" s="68" t="str">
        <f t="shared" si="15"/>
        <v/>
      </c>
      <c r="R77" s="68" t="str">
        <f t="shared" si="16"/>
        <v/>
      </c>
      <c r="S77" s="68" t="str">
        <f t="shared" si="17"/>
        <v/>
      </c>
      <c r="T77" s="68" t="str">
        <f t="shared" si="18"/>
        <v/>
      </c>
      <c r="U77" s="68" t="str">
        <f t="shared" si="19"/>
        <v/>
      </c>
      <c r="V77" s="68" t="str">
        <f t="shared" si="20"/>
        <v/>
      </c>
      <c r="W77" s="68" t="str">
        <f t="shared" si="21"/>
        <v/>
      </c>
      <c r="X77" s="68" t="str">
        <f t="shared" si="22"/>
        <v/>
      </c>
      <c r="Y77" s="68" t="str">
        <f t="shared" si="23"/>
        <v/>
      </c>
      <c r="Z77" s="62" t="str">
        <f t="shared" si="24"/>
        <v/>
      </c>
      <c r="AB77" s="33" t="str">
        <f t="shared" si="25"/>
        <v/>
      </c>
    </row>
    <row r="78" spans="1:28" x14ac:dyDescent="0.2">
      <c r="A78" s="39">
        <v>74</v>
      </c>
      <c r="B78" s="40" t="str">
        <f>IFERROR(IF(ＤＬシート!$U75="","",ＤＬシート!$U75),"")</f>
        <v/>
      </c>
      <c r="C78" s="40" t="str">
        <f>IFERROR(IF(ＤＬシート!$T75="",IF($B78=30,"監督",""),ＤＬシート!$T75),"")</f>
        <v/>
      </c>
      <c r="D78" s="40" t="str">
        <f>IFERROR(IF(ＤＬシート!$E75="","","○"),"")</f>
        <v/>
      </c>
      <c r="E78" s="40" t="str">
        <f>IFERROR(IF(ＤＬシート!$H75="","",(LEFT(ＤＬシート!$H75,FIND(" ",ＤＬシート!$H75)-1))),"")</f>
        <v/>
      </c>
      <c r="F78" s="40" t="str">
        <f>IFERROR(IF(ＤＬシート!$H75="","",(RIGHT(ＤＬシート!$H75,LEN(ＤＬシート!$H75)-FIND(" ",ＤＬシート!$H75)))),"")</f>
        <v/>
      </c>
      <c r="G78" s="40" t="str">
        <f>IFERROR(IF(ＤＬシート!$I75="","",(LEFT(ＤＬシート!$I75,FIND(" ",ＤＬシート!$I75)-1))),"")</f>
        <v/>
      </c>
      <c r="H78" s="40" t="str">
        <f>IFERROR(IF(ＤＬシート!$I75="","",(RIGHT(ＤＬシート!$I75,LEN(ＤＬシート!$I75)-FIND(" ",ＤＬシート!$I75)))),"")</f>
        <v/>
      </c>
      <c r="I78" s="40" t="str">
        <f>IFERROR(IF(ＤＬシート!$K75="","",ＤＬシート!$K75),"")</f>
        <v/>
      </c>
      <c r="J78" s="40" t="str">
        <f>IFERROR(IF(ＤＬシート!$M75="","",ＤＬシート!$M75),"")</f>
        <v/>
      </c>
      <c r="K78" s="40" t="str">
        <f>IFERROR(IF(ＤＬシート!$V75="","",LEFT(ＤＬシート!$V75,1)),"")</f>
        <v/>
      </c>
      <c r="L78" s="59" t="str">
        <f>IFERROR(IF(ＤＬシート!$W75="","",LEFT(ＤＬシート!$W75,1)),"")</f>
        <v/>
      </c>
      <c r="M78" s="62" t="str">
        <f>IFERROR(IF(ＤＬシート!$AF75="","",MID(ＤＬシート!$AF75,1,FIND("（",ＤＬシート!$AF75,1)-1)),"")</f>
        <v/>
      </c>
      <c r="N78" s="33">
        <v>74</v>
      </c>
      <c r="O78" s="67" t="str">
        <f t="shared" si="13"/>
        <v/>
      </c>
      <c r="P78" s="68" t="str">
        <f t="shared" si="14"/>
        <v/>
      </c>
      <c r="Q78" s="68" t="str">
        <f t="shared" si="15"/>
        <v/>
      </c>
      <c r="R78" s="68" t="str">
        <f t="shared" si="16"/>
        <v/>
      </c>
      <c r="S78" s="68" t="str">
        <f t="shared" si="17"/>
        <v/>
      </c>
      <c r="T78" s="68" t="str">
        <f t="shared" si="18"/>
        <v/>
      </c>
      <c r="U78" s="68" t="str">
        <f t="shared" si="19"/>
        <v/>
      </c>
      <c r="V78" s="68" t="str">
        <f t="shared" si="20"/>
        <v/>
      </c>
      <c r="W78" s="68" t="str">
        <f t="shared" si="21"/>
        <v/>
      </c>
      <c r="X78" s="68" t="str">
        <f t="shared" si="22"/>
        <v/>
      </c>
      <c r="Y78" s="68" t="str">
        <f t="shared" si="23"/>
        <v/>
      </c>
      <c r="Z78" s="62" t="str">
        <f t="shared" si="24"/>
        <v/>
      </c>
      <c r="AB78" s="33" t="str">
        <f t="shared" si="25"/>
        <v/>
      </c>
    </row>
    <row r="79" spans="1:28" x14ac:dyDescent="0.2">
      <c r="A79" s="39">
        <v>75</v>
      </c>
      <c r="B79" s="40" t="str">
        <f>IFERROR(IF(ＤＬシート!$U76="","",ＤＬシート!$U76),"")</f>
        <v/>
      </c>
      <c r="C79" s="40" t="str">
        <f>IFERROR(IF(ＤＬシート!$T76="",IF($B79=30,"監督",""),ＤＬシート!$T76),"")</f>
        <v/>
      </c>
      <c r="D79" s="40" t="str">
        <f>IFERROR(IF(ＤＬシート!$E76="","","○"),"")</f>
        <v/>
      </c>
      <c r="E79" s="40" t="str">
        <f>IFERROR(IF(ＤＬシート!$H76="","",(LEFT(ＤＬシート!$H76,FIND(" ",ＤＬシート!$H76)-1))),"")</f>
        <v/>
      </c>
      <c r="F79" s="40" t="str">
        <f>IFERROR(IF(ＤＬシート!$H76="","",(RIGHT(ＤＬシート!$H76,LEN(ＤＬシート!$H76)-FIND(" ",ＤＬシート!$H76)))),"")</f>
        <v/>
      </c>
      <c r="G79" s="40" t="str">
        <f>IFERROR(IF(ＤＬシート!$I76="","",(LEFT(ＤＬシート!$I76,FIND(" ",ＤＬシート!$I76)-1))),"")</f>
        <v/>
      </c>
      <c r="H79" s="40" t="str">
        <f>IFERROR(IF(ＤＬシート!$I76="","",(RIGHT(ＤＬシート!$I76,LEN(ＤＬシート!$I76)-FIND(" ",ＤＬシート!$I76)))),"")</f>
        <v/>
      </c>
      <c r="I79" s="40" t="str">
        <f>IFERROR(IF(ＤＬシート!$K76="","",ＤＬシート!$K76),"")</f>
        <v/>
      </c>
      <c r="J79" s="40" t="str">
        <f>IFERROR(IF(ＤＬシート!$M76="","",ＤＬシート!$M76),"")</f>
        <v/>
      </c>
      <c r="K79" s="40" t="str">
        <f>IFERROR(IF(ＤＬシート!$V76="","",LEFT(ＤＬシート!$V76,1)),"")</f>
        <v/>
      </c>
      <c r="L79" s="59" t="str">
        <f>IFERROR(IF(ＤＬシート!$W76="","",LEFT(ＤＬシート!$W76,1)),"")</f>
        <v/>
      </c>
      <c r="M79" s="62" t="str">
        <f>IFERROR(IF(ＤＬシート!$AF76="","",MID(ＤＬシート!$AF76,1,FIND("（",ＤＬシート!$AF76,1)-1)),"")</f>
        <v/>
      </c>
      <c r="N79" s="33">
        <v>75</v>
      </c>
      <c r="O79" s="67" t="str">
        <f t="shared" si="13"/>
        <v/>
      </c>
      <c r="P79" s="68" t="str">
        <f t="shared" si="14"/>
        <v/>
      </c>
      <c r="Q79" s="68" t="str">
        <f t="shared" si="15"/>
        <v/>
      </c>
      <c r="R79" s="68" t="str">
        <f t="shared" si="16"/>
        <v/>
      </c>
      <c r="S79" s="68" t="str">
        <f t="shared" si="17"/>
        <v/>
      </c>
      <c r="T79" s="68" t="str">
        <f t="shared" si="18"/>
        <v/>
      </c>
      <c r="U79" s="68" t="str">
        <f t="shared" si="19"/>
        <v/>
      </c>
      <c r="V79" s="68" t="str">
        <f t="shared" si="20"/>
        <v/>
      </c>
      <c r="W79" s="68" t="str">
        <f t="shared" si="21"/>
        <v/>
      </c>
      <c r="X79" s="68" t="str">
        <f t="shared" si="22"/>
        <v/>
      </c>
      <c r="Y79" s="68" t="str">
        <f t="shared" si="23"/>
        <v/>
      </c>
      <c r="Z79" s="62" t="str">
        <f t="shared" si="24"/>
        <v/>
      </c>
      <c r="AB79" s="33" t="str">
        <f t="shared" si="25"/>
        <v/>
      </c>
    </row>
    <row r="80" spans="1:28" x14ac:dyDescent="0.2">
      <c r="A80" s="39">
        <v>76</v>
      </c>
      <c r="B80" s="40" t="str">
        <f>IFERROR(IF(ＤＬシート!$U77="","",ＤＬシート!$U77),"")</f>
        <v/>
      </c>
      <c r="C80" s="40" t="str">
        <f>IFERROR(IF(ＤＬシート!$T77="",IF($B80=30,"監督",""),ＤＬシート!$T77),"")</f>
        <v/>
      </c>
      <c r="D80" s="40" t="str">
        <f>IFERROR(IF(ＤＬシート!$E77="","","○"),"")</f>
        <v/>
      </c>
      <c r="E80" s="40" t="str">
        <f>IFERROR(IF(ＤＬシート!$H77="","",(LEFT(ＤＬシート!$H77,FIND(" ",ＤＬシート!$H77)-1))),"")</f>
        <v/>
      </c>
      <c r="F80" s="40" t="str">
        <f>IFERROR(IF(ＤＬシート!$H77="","",(RIGHT(ＤＬシート!$H77,LEN(ＤＬシート!$H77)-FIND(" ",ＤＬシート!$H77)))),"")</f>
        <v/>
      </c>
      <c r="G80" s="40" t="str">
        <f>IFERROR(IF(ＤＬシート!$I77="","",(LEFT(ＤＬシート!$I77,FIND(" ",ＤＬシート!$I77)-1))),"")</f>
        <v/>
      </c>
      <c r="H80" s="40" t="str">
        <f>IFERROR(IF(ＤＬシート!$I77="","",(RIGHT(ＤＬシート!$I77,LEN(ＤＬシート!$I77)-FIND(" ",ＤＬシート!$I77)))),"")</f>
        <v/>
      </c>
      <c r="I80" s="40" t="str">
        <f>IFERROR(IF(ＤＬシート!$K77="","",ＤＬシート!$K77),"")</f>
        <v/>
      </c>
      <c r="J80" s="40" t="str">
        <f>IFERROR(IF(ＤＬシート!$M77="","",ＤＬシート!$M77),"")</f>
        <v/>
      </c>
      <c r="K80" s="40" t="str">
        <f>IFERROR(IF(ＤＬシート!$V77="","",LEFT(ＤＬシート!$V77,1)),"")</f>
        <v/>
      </c>
      <c r="L80" s="59" t="str">
        <f>IFERROR(IF(ＤＬシート!$W77="","",LEFT(ＤＬシート!$W77,1)),"")</f>
        <v/>
      </c>
      <c r="M80" s="62" t="str">
        <f>IFERROR(IF(ＤＬシート!$AF77="","",MID(ＤＬシート!$AF77,1,FIND("（",ＤＬシート!$AF77,1)-1)),"")</f>
        <v/>
      </c>
      <c r="N80" s="33">
        <v>76</v>
      </c>
      <c r="O80" s="67" t="str">
        <f t="shared" si="13"/>
        <v/>
      </c>
      <c r="P80" s="68" t="str">
        <f t="shared" si="14"/>
        <v/>
      </c>
      <c r="Q80" s="68" t="str">
        <f t="shared" si="15"/>
        <v/>
      </c>
      <c r="R80" s="68" t="str">
        <f t="shared" si="16"/>
        <v/>
      </c>
      <c r="S80" s="68" t="str">
        <f t="shared" si="17"/>
        <v/>
      </c>
      <c r="T80" s="68" t="str">
        <f t="shared" si="18"/>
        <v/>
      </c>
      <c r="U80" s="68" t="str">
        <f t="shared" si="19"/>
        <v/>
      </c>
      <c r="V80" s="68" t="str">
        <f t="shared" si="20"/>
        <v/>
      </c>
      <c r="W80" s="68" t="str">
        <f t="shared" si="21"/>
        <v/>
      </c>
      <c r="X80" s="68" t="str">
        <f t="shared" si="22"/>
        <v/>
      </c>
      <c r="Y80" s="68" t="str">
        <f t="shared" si="23"/>
        <v/>
      </c>
      <c r="Z80" s="62" t="str">
        <f t="shared" si="24"/>
        <v/>
      </c>
      <c r="AB80" s="33" t="str">
        <f t="shared" si="25"/>
        <v/>
      </c>
    </row>
    <row r="81" spans="1:28" x14ac:dyDescent="0.2">
      <c r="A81" s="39">
        <v>77</v>
      </c>
      <c r="B81" s="40" t="str">
        <f>IFERROR(IF(ＤＬシート!$U78="","",ＤＬシート!$U78),"")</f>
        <v/>
      </c>
      <c r="C81" s="40" t="str">
        <f>IFERROR(IF(ＤＬシート!$T78="",IF($B81=30,"監督",""),ＤＬシート!$T78),"")</f>
        <v/>
      </c>
      <c r="D81" s="40" t="str">
        <f>IFERROR(IF(ＤＬシート!$E78="","","○"),"")</f>
        <v/>
      </c>
      <c r="E81" s="40" t="str">
        <f>IFERROR(IF(ＤＬシート!$H78="","",(LEFT(ＤＬシート!$H78,FIND(" ",ＤＬシート!$H78)-1))),"")</f>
        <v/>
      </c>
      <c r="F81" s="40" t="str">
        <f>IFERROR(IF(ＤＬシート!$H78="","",(RIGHT(ＤＬシート!$H78,LEN(ＤＬシート!$H78)-FIND(" ",ＤＬシート!$H78)))),"")</f>
        <v/>
      </c>
      <c r="G81" s="40" t="str">
        <f>IFERROR(IF(ＤＬシート!$I78="","",(LEFT(ＤＬシート!$I78,FIND(" ",ＤＬシート!$I78)-1))),"")</f>
        <v/>
      </c>
      <c r="H81" s="40" t="str">
        <f>IFERROR(IF(ＤＬシート!$I78="","",(RIGHT(ＤＬシート!$I78,LEN(ＤＬシート!$I78)-FIND(" ",ＤＬシート!$I78)))),"")</f>
        <v/>
      </c>
      <c r="I81" s="40" t="str">
        <f>IFERROR(IF(ＤＬシート!$K78="","",ＤＬシート!$K78),"")</f>
        <v/>
      </c>
      <c r="J81" s="40" t="str">
        <f>IFERROR(IF(ＤＬシート!$M78="","",ＤＬシート!$M78),"")</f>
        <v/>
      </c>
      <c r="K81" s="40" t="str">
        <f>IFERROR(IF(ＤＬシート!$V78="","",LEFT(ＤＬシート!$V78,1)),"")</f>
        <v/>
      </c>
      <c r="L81" s="59" t="str">
        <f>IFERROR(IF(ＤＬシート!$W78="","",LEFT(ＤＬシート!$W78,1)),"")</f>
        <v/>
      </c>
      <c r="M81" s="62" t="str">
        <f>IFERROR(IF(ＤＬシート!$AF78="","",MID(ＤＬシート!$AF78,1,FIND("（",ＤＬシート!$AF78,1)-1)),"")</f>
        <v/>
      </c>
      <c r="N81" s="33">
        <v>77</v>
      </c>
      <c r="O81" s="67" t="str">
        <f t="shared" si="13"/>
        <v/>
      </c>
      <c r="P81" s="68" t="str">
        <f t="shared" si="14"/>
        <v/>
      </c>
      <c r="Q81" s="68" t="str">
        <f t="shared" si="15"/>
        <v/>
      </c>
      <c r="R81" s="68" t="str">
        <f t="shared" si="16"/>
        <v/>
      </c>
      <c r="S81" s="68" t="str">
        <f t="shared" si="17"/>
        <v/>
      </c>
      <c r="T81" s="68" t="str">
        <f t="shared" si="18"/>
        <v/>
      </c>
      <c r="U81" s="68" t="str">
        <f t="shared" si="19"/>
        <v/>
      </c>
      <c r="V81" s="68" t="str">
        <f t="shared" si="20"/>
        <v/>
      </c>
      <c r="W81" s="68" t="str">
        <f t="shared" si="21"/>
        <v/>
      </c>
      <c r="X81" s="68" t="str">
        <f t="shared" si="22"/>
        <v/>
      </c>
      <c r="Y81" s="68" t="str">
        <f t="shared" si="23"/>
        <v/>
      </c>
      <c r="Z81" s="62" t="str">
        <f t="shared" si="24"/>
        <v/>
      </c>
      <c r="AB81" s="33" t="str">
        <f t="shared" si="25"/>
        <v/>
      </c>
    </row>
    <row r="82" spans="1:28" x14ac:dyDescent="0.2">
      <c r="A82" s="39">
        <v>78</v>
      </c>
      <c r="B82" s="40" t="str">
        <f>IFERROR(IF(ＤＬシート!$U79="","",ＤＬシート!$U79),"")</f>
        <v/>
      </c>
      <c r="C82" s="40" t="str">
        <f>IFERROR(IF(ＤＬシート!$T79="",IF($B82=30,"監督",""),ＤＬシート!$T79),"")</f>
        <v/>
      </c>
      <c r="D82" s="40" t="str">
        <f>IFERROR(IF(ＤＬシート!$E79="","","○"),"")</f>
        <v/>
      </c>
      <c r="E82" s="40" t="str">
        <f>IFERROR(IF(ＤＬシート!$H79="","",(LEFT(ＤＬシート!$H79,FIND(" ",ＤＬシート!$H79)-1))),"")</f>
        <v/>
      </c>
      <c r="F82" s="40" t="str">
        <f>IFERROR(IF(ＤＬシート!$H79="","",(RIGHT(ＤＬシート!$H79,LEN(ＤＬシート!$H79)-FIND(" ",ＤＬシート!$H79)))),"")</f>
        <v/>
      </c>
      <c r="G82" s="40" t="str">
        <f>IFERROR(IF(ＤＬシート!$I79="","",(LEFT(ＤＬシート!$I79,FIND(" ",ＤＬシート!$I79)-1))),"")</f>
        <v/>
      </c>
      <c r="H82" s="40" t="str">
        <f>IFERROR(IF(ＤＬシート!$I79="","",(RIGHT(ＤＬシート!$I79,LEN(ＤＬシート!$I79)-FIND(" ",ＤＬシート!$I79)))),"")</f>
        <v/>
      </c>
      <c r="I82" s="40" t="str">
        <f>IFERROR(IF(ＤＬシート!$K79="","",ＤＬシート!$K79),"")</f>
        <v/>
      </c>
      <c r="J82" s="40" t="str">
        <f>IFERROR(IF(ＤＬシート!$M79="","",ＤＬシート!$M79),"")</f>
        <v/>
      </c>
      <c r="K82" s="40" t="str">
        <f>IFERROR(IF(ＤＬシート!$V79="","",LEFT(ＤＬシート!$V79,1)),"")</f>
        <v/>
      </c>
      <c r="L82" s="59" t="str">
        <f>IFERROR(IF(ＤＬシート!$W79="","",LEFT(ＤＬシート!$W79,1)),"")</f>
        <v/>
      </c>
      <c r="M82" s="62" t="str">
        <f>IFERROR(IF(ＤＬシート!$AF79="","",MID(ＤＬシート!$AF79,1,FIND("（",ＤＬシート!$AF79,1)-1)),"")</f>
        <v/>
      </c>
      <c r="N82" s="33">
        <v>78</v>
      </c>
      <c r="O82" s="67" t="str">
        <f t="shared" si="13"/>
        <v/>
      </c>
      <c r="P82" s="68" t="str">
        <f t="shared" si="14"/>
        <v/>
      </c>
      <c r="Q82" s="68" t="str">
        <f t="shared" si="15"/>
        <v/>
      </c>
      <c r="R82" s="68" t="str">
        <f t="shared" si="16"/>
        <v/>
      </c>
      <c r="S82" s="68" t="str">
        <f t="shared" si="17"/>
        <v/>
      </c>
      <c r="T82" s="68" t="str">
        <f t="shared" si="18"/>
        <v/>
      </c>
      <c r="U82" s="68" t="str">
        <f t="shared" si="19"/>
        <v/>
      </c>
      <c r="V82" s="68" t="str">
        <f t="shared" si="20"/>
        <v/>
      </c>
      <c r="W82" s="68" t="str">
        <f t="shared" si="21"/>
        <v/>
      </c>
      <c r="X82" s="68" t="str">
        <f t="shared" si="22"/>
        <v/>
      </c>
      <c r="Y82" s="68" t="str">
        <f t="shared" si="23"/>
        <v/>
      </c>
      <c r="Z82" s="62" t="str">
        <f t="shared" si="24"/>
        <v/>
      </c>
      <c r="AB82" s="33" t="str">
        <f t="shared" si="25"/>
        <v/>
      </c>
    </row>
    <row r="83" spans="1:28" x14ac:dyDescent="0.2">
      <c r="A83" s="39">
        <v>79</v>
      </c>
      <c r="B83" s="40" t="str">
        <f>IFERROR(IF(ＤＬシート!$U80="","",ＤＬシート!$U80),"")</f>
        <v/>
      </c>
      <c r="C83" s="40" t="str">
        <f>IFERROR(IF(ＤＬシート!$T80="",IF($B83=30,"監督",""),ＤＬシート!$T80),"")</f>
        <v/>
      </c>
      <c r="D83" s="40" t="str">
        <f>IFERROR(IF(ＤＬシート!$E80="","","○"),"")</f>
        <v/>
      </c>
      <c r="E83" s="40" t="str">
        <f>IFERROR(IF(ＤＬシート!$H80="","",(LEFT(ＤＬシート!$H80,FIND(" ",ＤＬシート!$H80)-1))),"")</f>
        <v/>
      </c>
      <c r="F83" s="40" t="str">
        <f>IFERROR(IF(ＤＬシート!$H80="","",(RIGHT(ＤＬシート!$H80,LEN(ＤＬシート!$H80)-FIND(" ",ＤＬシート!$H80)))),"")</f>
        <v/>
      </c>
      <c r="G83" s="40" t="str">
        <f>IFERROR(IF(ＤＬシート!$I80="","",(LEFT(ＤＬシート!$I80,FIND(" ",ＤＬシート!$I80)-1))),"")</f>
        <v/>
      </c>
      <c r="H83" s="40" t="str">
        <f>IFERROR(IF(ＤＬシート!$I80="","",(RIGHT(ＤＬシート!$I80,LEN(ＤＬシート!$I80)-FIND(" ",ＤＬシート!$I80)))),"")</f>
        <v/>
      </c>
      <c r="I83" s="40" t="str">
        <f>IFERROR(IF(ＤＬシート!$K80="","",ＤＬシート!$K80),"")</f>
        <v/>
      </c>
      <c r="J83" s="40" t="str">
        <f>IFERROR(IF(ＤＬシート!$M80="","",ＤＬシート!$M80),"")</f>
        <v/>
      </c>
      <c r="K83" s="40" t="str">
        <f>IFERROR(IF(ＤＬシート!$V80="","",LEFT(ＤＬシート!$V80,1)),"")</f>
        <v/>
      </c>
      <c r="L83" s="59" t="str">
        <f>IFERROR(IF(ＤＬシート!$W80="","",LEFT(ＤＬシート!$W80,1)),"")</f>
        <v/>
      </c>
      <c r="M83" s="62" t="str">
        <f>IFERROR(IF(ＤＬシート!$AF80="","",MID(ＤＬシート!$AF80,1,FIND("（",ＤＬシート!$AF80,1)-1)),"")</f>
        <v/>
      </c>
      <c r="N83" s="33">
        <v>79</v>
      </c>
      <c r="O83" s="67" t="str">
        <f t="shared" si="13"/>
        <v/>
      </c>
      <c r="P83" s="68" t="str">
        <f t="shared" si="14"/>
        <v/>
      </c>
      <c r="Q83" s="68" t="str">
        <f t="shared" si="15"/>
        <v/>
      </c>
      <c r="R83" s="68" t="str">
        <f t="shared" si="16"/>
        <v/>
      </c>
      <c r="S83" s="68" t="str">
        <f t="shared" si="17"/>
        <v/>
      </c>
      <c r="T83" s="68" t="str">
        <f t="shared" si="18"/>
        <v/>
      </c>
      <c r="U83" s="68" t="str">
        <f t="shared" si="19"/>
        <v/>
      </c>
      <c r="V83" s="68" t="str">
        <f t="shared" si="20"/>
        <v/>
      </c>
      <c r="W83" s="68" t="str">
        <f t="shared" si="21"/>
        <v/>
      </c>
      <c r="X83" s="68" t="str">
        <f t="shared" si="22"/>
        <v/>
      </c>
      <c r="Y83" s="68" t="str">
        <f t="shared" si="23"/>
        <v/>
      </c>
      <c r="Z83" s="62" t="str">
        <f t="shared" si="24"/>
        <v/>
      </c>
      <c r="AB83" s="33" t="str">
        <f t="shared" si="25"/>
        <v/>
      </c>
    </row>
    <row r="84" spans="1:28" x14ac:dyDescent="0.2">
      <c r="A84" s="39">
        <v>80</v>
      </c>
      <c r="B84" s="40" t="str">
        <f>IFERROR(IF(ＤＬシート!$U81="","",ＤＬシート!$U81),"")</f>
        <v/>
      </c>
      <c r="C84" s="40" t="str">
        <f>IFERROR(IF(ＤＬシート!$T81="",IF($B84=30,"監督",""),ＤＬシート!$T81),"")</f>
        <v/>
      </c>
      <c r="D84" s="40" t="str">
        <f>IFERROR(IF(ＤＬシート!$E81="","","○"),"")</f>
        <v/>
      </c>
      <c r="E84" s="40" t="str">
        <f>IFERROR(IF(ＤＬシート!$H81="","",(LEFT(ＤＬシート!$H81,FIND(" ",ＤＬシート!$H81)-1))),"")</f>
        <v/>
      </c>
      <c r="F84" s="40" t="str">
        <f>IFERROR(IF(ＤＬシート!$H81="","",(RIGHT(ＤＬシート!$H81,LEN(ＤＬシート!$H81)-FIND(" ",ＤＬシート!$H81)))),"")</f>
        <v/>
      </c>
      <c r="G84" s="40" t="str">
        <f>IFERROR(IF(ＤＬシート!$I81="","",(LEFT(ＤＬシート!$I81,FIND(" ",ＤＬシート!$I81)-1))),"")</f>
        <v/>
      </c>
      <c r="H84" s="40" t="str">
        <f>IFERROR(IF(ＤＬシート!$I81="","",(RIGHT(ＤＬシート!$I81,LEN(ＤＬシート!$I81)-FIND(" ",ＤＬシート!$I81)))),"")</f>
        <v/>
      </c>
      <c r="I84" s="40" t="str">
        <f>IFERROR(IF(ＤＬシート!$K81="","",ＤＬシート!$K81),"")</f>
        <v/>
      </c>
      <c r="J84" s="40" t="str">
        <f>IFERROR(IF(ＤＬシート!$M81="","",ＤＬシート!$M81),"")</f>
        <v/>
      </c>
      <c r="K84" s="40" t="str">
        <f>IFERROR(IF(ＤＬシート!$V81="","",LEFT(ＤＬシート!$V81,1)),"")</f>
        <v/>
      </c>
      <c r="L84" s="59" t="str">
        <f>IFERROR(IF(ＤＬシート!$W81="","",LEFT(ＤＬシート!$W81,1)),"")</f>
        <v/>
      </c>
      <c r="M84" s="62" t="str">
        <f>IFERROR(IF(ＤＬシート!$AF81="","",MID(ＤＬシート!$AF81,1,FIND("（",ＤＬシート!$AF81,1)-1)),"")</f>
        <v/>
      </c>
      <c r="N84" s="33">
        <v>80</v>
      </c>
      <c r="O84" s="67" t="str">
        <f t="shared" si="13"/>
        <v/>
      </c>
      <c r="P84" s="68" t="str">
        <f t="shared" si="14"/>
        <v/>
      </c>
      <c r="Q84" s="68" t="str">
        <f t="shared" si="15"/>
        <v/>
      </c>
      <c r="R84" s="68" t="str">
        <f t="shared" si="16"/>
        <v/>
      </c>
      <c r="S84" s="68" t="str">
        <f t="shared" si="17"/>
        <v/>
      </c>
      <c r="T84" s="68" t="str">
        <f t="shared" si="18"/>
        <v/>
      </c>
      <c r="U84" s="68" t="str">
        <f t="shared" si="19"/>
        <v/>
      </c>
      <c r="V84" s="68" t="str">
        <f t="shared" si="20"/>
        <v/>
      </c>
      <c r="W84" s="68" t="str">
        <f t="shared" si="21"/>
        <v/>
      </c>
      <c r="X84" s="68" t="str">
        <f t="shared" si="22"/>
        <v/>
      </c>
      <c r="Y84" s="68" t="str">
        <f t="shared" si="23"/>
        <v/>
      </c>
      <c r="Z84" s="62" t="str">
        <f t="shared" si="24"/>
        <v/>
      </c>
      <c r="AB84" s="33" t="str">
        <f t="shared" si="25"/>
        <v/>
      </c>
    </row>
    <row r="85" spans="1:28" x14ac:dyDescent="0.2">
      <c r="A85" s="39">
        <v>81</v>
      </c>
      <c r="B85" s="40" t="str">
        <f>IFERROR(IF(ＤＬシート!$U82="","",ＤＬシート!$U82),"")</f>
        <v/>
      </c>
      <c r="C85" s="40" t="str">
        <f>IFERROR(IF(ＤＬシート!$T82="",IF($B85=30,"監督",""),ＤＬシート!$T82),"")</f>
        <v/>
      </c>
      <c r="D85" s="40" t="str">
        <f>IFERROR(IF(ＤＬシート!$E82="","","○"),"")</f>
        <v/>
      </c>
      <c r="E85" s="40" t="str">
        <f>IFERROR(IF(ＤＬシート!$H82="","",(LEFT(ＤＬシート!$H82,FIND(" ",ＤＬシート!$H82)-1))),"")</f>
        <v/>
      </c>
      <c r="F85" s="40" t="str">
        <f>IFERROR(IF(ＤＬシート!$H82="","",(RIGHT(ＤＬシート!$H82,LEN(ＤＬシート!$H82)-FIND(" ",ＤＬシート!$H82)))),"")</f>
        <v/>
      </c>
      <c r="G85" s="40" t="str">
        <f>IFERROR(IF(ＤＬシート!$I82="","",(LEFT(ＤＬシート!$I82,FIND(" ",ＤＬシート!$I82)-1))),"")</f>
        <v/>
      </c>
      <c r="H85" s="40" t="str">
        <f>IFERROR(IF(ＤＬシート!$I82="","",(RIGHT(ＤＬシート!$I82,LEN(ＤＬシート!$I82)-FIND(" ",ＤＬシート!$I82)))),"")</f>
        <v/>
      </c>
      <c r="I85" s="40" t="str">
        <f>IFERROR(IF(ＤＬシート!$K82="","",ＤＬシート!$K82),"")</f>
        <v/>
      </c>
      <c r="J85" s="40" t="str">
        <f>IFERROR(IF(ＤＬシート!$M82="","",ＤＬシート!$M82),"")</f>
        <v/>
      </c>
      <c r="K85" s="40" t="str">
        <f>IFERROR(IF(ＤＬシート!$V82="","",LEFT(ＤＬシート!$V82,1)),"")</f>
        <v/>
      </c>
      <c r="L85" s="59" t="str">
        <f>IFERROR(IF(ＤＬシート!$W82="","",LEFT(ＤＬシート!$W82,1)),"")</f>
        <v/>
      </c>
      <c r="M85" s="62" t="str">
        <f>IFERROR(IF(ＤＬシート!$AF82="","",MID(ＤＬシート!$AF82,1,FIND("（",ＤＬシート!$AF82,1)-1)),"")</f>
        <v/>
      </c>
      <c r="N85" s="33">
        <v>81</v>
      </c>
      <c r="O85" s="67" t="str">
        <f t="shared" si="13"/>
        <v/>
      </c>
      <c r="P85" s="68" t="str">
        <f t="shared" si="14"/>
        <v/>
      </c>
      <c r="Q85" s="68" t="str">
        <f t="shared" si="15"/>
        <v/>
      </c>
      <c r="R85" s="68" t="str">
        <f t="shared" si="16"/>
        <v/>
      </c>
      <c r="S85" s="68" t="str">
        <f t="shared" si="17"/>
        <v/>
      </c>
      <c r="T85" s="68" t="str">
        <f t="shared" si="18"/>
        <v/>
      </c>
      <c r="U85" s="68" t="str">
        <f t="shared" si="19"/>
        <v/>
      </c>
      <c r="V85" s="68" t="str">
        <f t="shared" si="20"/>
        <v/>
      </c>
      <c r="W85" s="68" t="str">
        <f t="shared" si="21"/>
        <v/>
      </c>
      <c r="X85" s="68" t="str">
        <f t="shared" si="22"/>
        <v/>
      </c>
      <c r="Y85" s="68" t="str">
        <f t="shared" si="23"/>
        <v/>
      </c>
      <c r="Z85" s="62" t="str">
        <f t="shared" si="24"/>
        <v/>
      </c>
      <c r="AB85" s="33" t="str">
        <f t="shared" si="25"/>
        <v/>
      </c>
    </row>
    <row r="86" spans="1:28" x14ac:dyDescent="0.2">
      <c r="A86" s="39">
        <v>82</v>
      </c>
      <c r="B86" s="40" t="str">
        <f>IFERROR(IF(ＤＬシート!$U83="","",ＤＬシート!$U83),"")</f>
        <v/>
      </c>
      <c r="C86" s="40" t="str">
        <f>IFERROR(IF(ＤＬシート!$T83="",IF($B86=30,"監督",""),ＤＬシート!$T83),"")</f>
        <v/>
      </c>
      <c r="D86" s="40" t="str">
        <f>IFERROR(IF(ＤＬシート!$E83="","","○"),"")</f>
        <v/>
      </c>
      <c r="E86" s="40" t="str">
        <f>IFERROR(IF(ＤＬシート!$H83="","",(LEFT(ＤＬシート!$H83,FIND(" ",ＤＬシート!$H83)-1))),"")</f>
        <v/>
      </c>
      <c r="F86" s="40" t="str">
        <f>IFERROR(IF(ＤＬシート!$H83="","",(RIGHT(ＤＬシート!$H83,LEN(ＤＬシート!$H83)-FIND(" ",ＤＬシート!$H83)))),"")</f>
        <v/>
      </c>
      <c r="G86" s="40" t="str">
        <f>IFERROR(IF(ＤＬシート!$I83="","",(LEFT(ＤＬシート!$I83,FIND(" ",ＤＬシート!$I83)-1))),"")</f>
        <v/>
      </c>
      <c r="H86" s="40" t="str">
        <f>IFERROR(IF(ＤＬシート!$I83="","",(RIGHT(ＤＬシート!$I83,LEN(ＤＬシート!$I83)-FIND(" ",ＤＬシート!$I83)))),"")</f>
        <v/>
      </c>
      <c r="I86" s="40" t="str">
        <f>IFERROR(IF(ＤＬシート!$K83="","",ＤＬシート!$K83),"")</f>
        <v/>
      </c>
      <c r="J86" s="40" t="str">
        <f>IFERROR(IF(ＤＬシート!$M83="","",ＤＬシート!$M83),"")</f>
        <v/>
      </c>
      <c r="K86" s="40" t="str">
        <f>IFERROR(IF(ＤＬシート!$V83="","",LEFT(ＤＬシート!$V83,1)),"")</f>
        <v/>
      </c>
      <c r="L86" s="59" t="str">
        <f>IFERROR(IF(ＤＬシート!$W83="","",LEFT(ＤＬシート!$W83,1)),"")</f>
        <v/>
      </c>
      <c r="M86" s="62" t="str">
        <f>IFERROR(IF(ＤＬシート!$AF83="","",MID(ＤＬシート!$AF83,1,FIND("（",ＤＬシート!$AF83,1)-1)),"")</f>
        <v/>
      </c>
      <c r="N86" s="33">
        <v>82</v>
      </c>
      <c r="O86" s="67" t="str">
        <f t="shared" si="13"/>
        <v/>
      </c>
      <c r="P86" s="68" t="str">
        <f t="shared" si="14"/>
        <v/>
      </c>
      <c r="Q86" s="68" t="str">
        <f t="shared" si="15"/>
        <v/>
      </c>
      <c r="R86" s="68" t="str">
        <f t="shared" si="16"/>
        <v/>
      </c>
      <c r="S86" s="68" t="str">
        <f t="shared" si="17"/>
        <v/>
      </c>
      <c r="T86" s="68" t="str">
        <f t="shared" si="18"/>
        <v/>
      </c>
      <c r="U86" s="68" t="str">
        <f t="shared" si="19"/>
        <v/>
      </c>
      <c r="V86" s="68" t="str">
        <f t="shared" si="20"/>
        <v/>
      </c>
      <c r="W86" s="68" t="str">
        <f t="shared" si="21"/>
        <v/>
      </c>
      <c r="X86" s="68" t="str">
        <f t="shared" si="22"/>
        <v/>
      </c>
      <c r="Y86" s="68" t="str">
        <f t="shared" si="23"/>
        <v/>
      </c>
      <c r="Z86" s="62" t="str">
        <f t="shared" si="24"/>
        <v/>
      </c>
      <c r="AB86" s="33" t="str">
        <f t="shared" si="25"/>
        <v/>
      </c>
    </row>
    <row r="87" spans="1:28" x14ac:dyDescent="0.2">
      <c r="A87" s="39">
        <v>83</v>
      </c>
      <c r="B87" s="40" t="str">
        <f>IFERROR(IF(ＤＬシート!$U84="","",ＤＬシート!$U84),"")</f>
        <v/>
      </c>
      <c r="C87" s="40" t="str">
        <f>IFERROR(IF(ＤＬシート!$T84="",IF($B87=30,"監督",""),ＤＬシート!$T84),"")</f>
        <v/>
      </c>
      <c r="D87" s="40" t="str">
        <f>IFERROR(IF(ＤＬシート!$E84="","","○"),"")</f>
        <v/>
      </c>
      <c r="E87" s="40" t="str">
        <f>IFERROR(IF(ＤＬシート!$H84="","",(LEFT(ＤＬシート!$H84,FIND(" ",ＤＬシート!$H84)-1))),"")</f>
        <v/>
      </c>
      <c r="F87" s="40" t="str">
        <f>IFERROR(IF(ＤＬシート!$H84="","",(RIGHT(ＤＬシート!$H84,LEN(ＤＬシート!$H84)-FIND(" ",ＤＬシート!$H84)))),"")</f>
        <v/>
      </c>
      <c r="G87" s="40" t="str">
        <f>IFERROR(IF(ＤＬシート!$I84="","",(LEFT(ＤＬシート!$I84,FIND(" ",ＤＬシート!$I84)-1))),"")</f>
        <v/>
      </c>
      <c r="H87" s="40" t="str">
        <f>IFERROR(IF(ＤＬシート!$I84="","",(RIGHT(ＤＬシート!$I84,LEN(ＤＬシート!$I84)-FIND(" ",ＤＬシート!$I84)))),"")</f>
        <v/>
      </c>
      <c r="I87" s="40" t="str">
        <f>IFERROR(IF(ＤＬシート!$K84="","",ＤＬシート!$K84),"")</f>
        <v/>
      </c>
      <c r="J87" s="40" t="str">
        <f>IFERROR(IF(ＤＬシート!$M84="","",ＤＬシート!$M84),"")</f>
        <v/>
      </c>
      <c r="K87" s="40" t="str">
        <f>IFERROR(IF(ＤＬシート!$V84="","",LEFT(ＤＬシート!$V84,1)),"")</f>
        <v/>
      </c>
      <c r="L87" s="59" t="str">
        <f>IFERROR(IF(ＤＬシート!$W84="","",LEFT(ＤＬシート!$W84,1)),"")</f>
        <v/>
      </c>
      <c r="M87" s="62" t="str">
        <f>IFERROR(IF(ＤＬシート!$AF84="","",MID(ＤＬシート!$AF84,1,FIND("（",ＤＬシート!$AF84,1)-1)),"")</f>
        <v/>
      </c>
      <c r="N87" s="33">
        <v>83</v>
      </c>
      <c r="O87" s="67" t="str">
        <f t="shared" si="13"/>
        <v/>
      </c>
      <c r="P87" s="68" t="str">
        <f t="shared" si="14"/>
        <v/>
      </c>
      <c r="Q87" s="68" t="str">
        <f t="shared" si="15"/>
        <v/>
      </c>
      <c r="R87" s="68" t="str">
        <f t="shared" si="16"/>
        <v/>
      </c>
      <c r="S87" s="68" t="str">
        <f t="shared" si="17"/>
        <v/>
      </c>
      <c r="T87" s="68" t="str">
        <f t="shared" si="18"/>
        <v/>
      </c>
      <c r="U87" s="68" t="str">
        <f t="shared" si="19"/>
        <v/>
      </c>
      <c r="V87" s="68" t="str">
        <f t="shared" si="20"/>
        <v/>
      </c>
      <c r="W87" s="68" t="str">
        <f t="shared" si="21"/>
        <v/>
      </c>
      <c r="X87" s="68" t="str">
        <f t="shared" si="22"/>
        <v/>
      </c>
      <c r="Y87" s="68" t="str">
        <f t="shared" si="23"/>
        <v/>
      </c>
      <c r="Z87" s="62" t="str">
        <f t="shared" si="24"/>
        <v/>
      </c>
      <c r="AB87" s="33" t="str">
        <f t="shared" si="25"/>
        <v/>
      </c>
    </row>
    <row r="88" spans="1:28" x14ac:dyDescent="0.2">
      <c r="A88" s="39">
        <v>84</v>
      </c>
      <c r="B88" s="40" t="str">
        <f>IFERROR(IF(ＤＬシート!$U85="","",ＤＬシート!$U85),"")</f>
        <v/>
      </c>
      <c r="C88" s="40" t="str">
        <f>IFERROR(IF(ＤＬシート!$T85="",IF($B88=30,"監督",""),ＤＬシート!$T85),"")</f>
        <v/>
      </c>
      <c r="D88" s="40" t="str">
        <f>IFERROR(IF(ＤＬシート!$E85="","","○"),"")</f>
        <v/>
      </c>
      <c r="E88" s="40" t="str">
        <f>IFERROR(IF(ＤＬシート!$H85="","",(LEFT(ＤＬシート!$H85,FIND(" ",ＤＬシート!$H85)-1))),"")</f>
        <v/>
      </c>
      <c r="F88" s="40" t="str">
        <f>IFERROR(IF(ＤＬシート!$H85="","",(RIGHT(ＤＬシート!$H85,LEN(ＤＬシート!$H85)-FIND(" ",ＤＬシート!$H85)))),"")</f>
        <v/>
      </c>
      <c r="G88" s="40" t="str">
        <f>IFERROR(IF(ＤＬシート!$I85="","",(LEFT(ＤＬシート!$I85,FIND(" ",ＤＬシート!$I85)-1))),"")</f>
        <v/>
      </c>
      <c r="H88" s="40" t="str">
        <f>IFERROR(IF(ＤＬシート!$I85="","",(RIGHT(ＤＬシート!$I85,LEN(ＤＬシート!$I85)-FIND(" ",ＤＬシート!$I85)))),"")</f>
        <v/>
      </c>
      <c r="I88" s="40" t="str">
        <f>IFERROR(IF(ＤＬシート!$K85="","",ＤＬシート!$K85),"")</f>
        <v/>
      </c>
      <c r="J88" s="40" t="str">
        <f>IFERROR(IF(ＤＬシート!$M85="","",ＤＬシート!$M85),"")</f>
        <v/>
      </c>
      <c r="K88" s="40" t="str">
        <f>IFERROR(IF(ＤＬシート!$V85="","",LEFT(ＤＬシート!$V85,1)),"")</f>
        <v/>
      </c>
      <c r="L88" s="59" t="str">
        <f>IFERROR(IF(ＤＬシート!$W85="","",LEFT(ＤＬシート!$W85,1)),"")</f>
        <v/>
      </c>
      <c r="M88" s="62" t="str">
        <f>IFERROR(IF(ＤＬシート!$AF85="","",MID(ＤＬシート!$AF85,1,FIND("（",ＤＬシート!$AF85,1)-1)),"")</f>
        <v/>
      </c>
      <c r="N88" s="33">
        <v>84</v>
      </c>
      <c r="O88" s="67" t="str">
        <f t="shared" si="13"/>
        <v/>
      </c>
      <c r="P88" s="68" t="str">
        <f t="shared" si="14"/>
        <v/>
      </c>
      <c r="Q88" s="68" t="str">
        <f t="shared" si="15"/>
        <v/>
      </c>
      <c r="R88" s="68" t="str">
        <f t="shared" si="16"/>
        <v/>
      </c>
      <c r="S88" s="68" t="str">
        <f t="shared" si="17"/>
        <v/>
      </c>
      <c r="T88" s="68" t="str">
        <f t="shared" si="18"/>
        <v/>
      </c>
      <c r="U88" s="68" t="str">
        <f t="shared" si="19"/>
        <v/>
      </c>
      <c r="V88" s="68" t="str">
        <f t="shared" si="20"/>
        <v/>
      </c>
      <c r="W88" s="68" t="str">
        <f t="shared" si="21"/>
        <v/>
      </c>
      <c r="X88" s="68" t="str">
        <f t="shared" si="22"/>
        <v/>
      </c>
      <c r="Y88" s="68" t="str">
        <f t="shared" si="23"/>
        <v/>
      </c>
      <c r="Z88" s="62" t="str">
        <f t="shared" si="24"/>
        <v/>
      </c>
      <c r="AB88" s="33" t="str">
        <f t="shared" si="25"/>
        <v/>
      </c>
    </row>
    <row r="89" spans="1:28" x14ac:dyDescent="0.2">
      <c r="A89" s="39">
        <v>85</v>
      </c>
      <c r="B89" s="40" t="str">
        <f>IFERROR(IF(ＤＬシート!$U86="","",ＤＬシート!$U86),"")</f>
        <v/>
      </c>
      <c r="C89" s="40" t="str">
        <f>IFERROR(IF(ＤＬシート!$T86="",IF($B89=30,"監督",""),ＤＬシート!$T86),"")</f>
        <v/>
      </c>
      <c r="D89" s="40" t="str">
        <f>IFERROR(IF(ＤＬシート!$E86="","","○"),"")</f>
        <v/>
      </c>
      <c r="E89" s="40" t="str">
        <f>IFERROR(IF(ＤＬシート!$H86="","",(LEFT(ＤＬシート!$H86,FIND(" ",ＤＬシート!$H86)-1))),"")</f>
        <v/>
      </c>
      <c r="F89" s="40" t="str">
        <f>IFERROR(IF(ＤＬシート!$H86="","",(RIGHT(ＤＬシート!$H86,LEN(ＤＬシート!$H86)-FIND(" ",ＤＬシート!$H86)))),"")</f>
        <v/>
      </c>
      <c r="G89" s="40" t="str">
        <f>IFERROR(IF(ＤＬシート!$I86="","",(LEFT(ＤＬシート!$I86,FIND(" ",ＤＬシート!$I86)-1))),"")</f>
        <v/>
      </c>
      <c r="H89" s="40" t="str">
        <f>IFERROR(IF(ＤＬシート!$I86="","",(RIGHT(ＤＬシート!$I86,LEN(ＤＬシート!$I86)-FIND(" ",ＤＬシート!$I86)))),"")</f>
        <v/>
      </c>
      <c r="I89" s="40" t="str">
        <f>IFERROR(IF(ＤＬシート!$K86="","",ＤＬシート!$K86),"")</f>
        <v/>
      </c>
      <c r="J89" s="40" t="str">
        <f>IFERROR(IF(ＤＬシート!$M86="","",ＤＬシート!$M86),"")</f>
        <v/>
      </c>
      <c r="K89" s="40" t="str">
        <f>IFERROR(IF(ＤＬシート!$V86="","",LEFT(ＤＬシート!$V86,1)),"")</f>
        <v/>
      </c>
      <c r="L89" s="59" t="str">
        <f>IFERROR(IF(ＤＬシート!$W86="","",LEFT(ＤＬシート!$W86,1)),"")</f>
        <v/>
      </c>
      <c r="M89" s="62" t="str">
        <f>IFERROR(IF(ＤＬシート!$AF86="","",MID(ＤＬシート!$AF86,1,FIND("（",ＤＬシート!$AF86,1)-1)),"")</f>
        <v/>
      </c>
      <c r="N89" s="33">
        <v>85</v>
      </c>
      <c r="O89" s="67" t="str">
        <f t="shared" si="13"/>
        <v/>
      </c>
      <c r="P89" s="68" t="str">
        <f t="shared" si="14"/>
        <v/>
      </c>
      <c r="Q89" s="68" t="str">
        <f t="shared" si="15"/>
        <v/>
      </c>
      <c r="R89" s="68" t="str">
        <f t="shared" si="16"/>
        <v/>
      </c>
      <c r="S89" s="68" t="str">
        <f t="shared" si="17"/>
        <v/>
      </c>
      <c r="T89" s="68" t="str">
        <f t="shared" si="18"/>
        <v/>
      </c>
      <c r="U89" s="68" t="str">
        <f t="shared" si="19"/>
        <v/>
      </c>
      <c r="V89" s="68" t="str">
        <f t="shared" si="20"/>
        <v/>
      </c>
      <c r="W89" s="68" t="str">
        <f t="shared" si="21"/>
        <v/>
      </c>
      <c r="X89" s="68" t="str">
        <f t="shared" si="22"/>
        <v/>
      </c>
      <c r="Y89" s="68" t="str">
        <f t="shared" si="23"/>
        <v/>
      </c>
      <c r="Z89" s="62" t="str">
        <f t="shared" si="24"/>
        <v/>
      </c>
      <c r="AB89" s="33" t="str">
        <f t="shared" si="25"/>
        <v/>
      </c>
    </row>
    <row r="90" spans="1:28" x14ac:dyDescent="0.2">
      <c r="A90" s="39">
        <v>86</v>
      </c>
      <c r="B90" s="40" t="str">
        <f>IFERROR(IF(ＤＬシート!$U87="","",ＤＬシート!$U87),"")</f>
        <v/>
      </c>
      <c r="C90" s="40" t="str">
        <f>IFERROR(IF(ＤＬシート!$T87="",IF($B90=30,"監督",""),ＤＬシート!$T87),"")</f>
        <v/>
      </c>
      <c r="D90" s="40" t="str">
        <f>IFERROR(IF(ＤＬシート!$E87="","","○"),"")</f>
        <v/>
      </c>
      <c r="E90" s="40" t="str">
        <f>IFERROR(IF(ＤＬシート!$H87="","",(LEFT(ＤＬシート!$H87,FIND(" ",ＤＬシート!$H87)-1))),"")</f>
        <v/>
      </c>
      <c r="F90" s="40" t="str">
        <f>IFERROR(IF(ＤＬシート!$H87="","",(RIGHT(ＤＬシート!$H87,LEN(ＤＬシート!$H87)-FIND(" ",ＤＬシート!$H87)))),"")</f>
        <v/>
      </c>
      <c r="G90" s="40" t="str">
        <f>IFERROR(IF(ＤＬシート!$I87="","",(LEFT(ＤＬシート!$I87,FIND(" ",ＤＬシート!$I87)-1))),"")</f>
        <v/>
      </c>
      <c r="H90" s="40" t="str">
        <f>IFERROR(IF(ＤＬシート!$I87="","",(RIGHT(ＤＬシート!$I87,LEN(ＤＬシート!$I87)-FIND(" ",ＤＬシート!$I87)))),"")</f>
        <v/>
      </c>
      <c r="I90" s="40" t="str">
        <f>IFERROR(IF(ＤＬシート!$K87="","",ＤＬシート!$K87),"")</f>
        <v/>
      </c>
      <c r="J90" s="40" t="str">
        <f>IFERROR(IF(ＤＬシート!$M87="","",ＤＬシート!$M87),"")</f>
        <v/>
      </c>
      <c r="K90" s="40" t="str">
        <f>IFERROR(IF(ＤＬシート!$V87="","",LEFT(ＤＬシート!$V87,1)),"")</f>
        <v/>
      </c>
      <c r="L90" s="59" t="str">
        <f>IFERROR(IF(ＤＬシート!$W87="","",LEFT(ＤＬシート!$W87,1)),"")</f>
        <v/>
      </c>
      <c r="M90" s="62" t="str">
        <f>IFERROR(IF(ＤＬシート!$AF87="","",MID(ＤＬシート!$AF87,1,FIND("（",ＤＬシート!$AF87,1)-1)),"")</f>
        <v/>
      </c>
      <c r="N90" s="33">
        <v>86</v>
      </c>
      <c r="O90" s="67" t="str">
        <f t="shared" si="13"/>
        <v/>
      </c>
      <c r="P90" s="68" t="str">
        <f t="shared" si="14"/>
        <v/>
      </c>
      <c r="Q90" s="68" t="str">
        <f t="shared" si="15"/>
        <v/>
      </c>
      <c r="R90" s="68" t="str">
        <f t="shared" si="16"/>
        <v/>
      </c>
      <c r="S90" s="68" t="str">
        <f t="shared" si="17"/>
        <v/>
      </c>
      <c r="T90" s="68" t="str">
        <f t="shared" si="18"/>
        <v/>
      </c>
      <c r="U90" s="68" t="str">
        <f t="shared" si="19"/>
        <v/>
      </c>
      <c r="V90" s="68" t="str">
        <f t="shared" si="20"/>
        <v/>
      </c>
      <c r="W90" s="68" t="str">
        <f t="shared" si="21"/>
        <v/>
      </c>
      <c r="X90" s="68" t="str">
        <f t="shared" si="22"/>
        <v/>
      </c>
      <c r="Y90" s="68" t="str">
        <f t="shared" si="23"/>
        <v/>
      </c>
      <c r="Z90" s="62" t="str">
        <f t="shared" si="24"/>
        <v/>
      </c>
      <c r="AB90" s="33" t="str">
        <f t="shared" si="25"/>
        <v/>
      </c>
    </row>
    <row r="91" spans="1:28" x14ac:dyDescent="0.2">
      <c r="A91" s="39">
        <v>87</v>
      </c>
      <c r="B91" s="40" t="str">
        <f>IFERROR(IF(ＤＬシート!$U88="","",ＤＬシート!$U88),"")</f>
        <v/>
      </c>
      <c r="C91" s="40" t="str">
        <f>IFERROR(IF(ＤＬシート!$T88="",IF($B91=30,"監督",""),ＤＬシート!$T88),"")</f>
        <v/>
      </c>
      <c r="D91" s="40" t="str">
        <f>IFERROR(IF(ＤＬシート!$E88="","","○"),"")</f>
        <v/>
      </c>
      <c r="E91" s="40" t="str">
        <f>IFERROR(IF(ＤＬシート!$H88="","",(LEFT(ＤＬシート!$H88,FIND(" ",ＤＬシート!$H88)-1))),"")</f>
        <v/>
      </c>
      <c r="F91" s="40" t="str">
        <f>IFERROR(IF(ＤＬシート!$H88="","",(RIGHT(ＤＬシート!$H88,LEN(ＤＬシート!$H88)-FIND(" ",ＤＬシート!$H88)))),"")</f>
        <v/>
      </c>
      <c r="G91" s="40" t="str">
        <f>IFERROR(IF(ＤＬシート!$I88="","",(LEFT(ＤＬシート!$I88,FIND(" ",ＤＬシート!$I88)-1))),"")</f>
        <v/>
      </c>
      <c r="H91" s="40" t="str">
        <f>IFERROR(IF(ＤＬシート!$I88="","",(RIGHT(ＤＬシート!$I88,LEN(ＤＬシート!$I88)-FIND(" ",ＤＬシート!$I88)))),"")</f>
        <v/>
      </c>
      <c r="I91" s="40" t="str">
        <f>IFERROR(IF(ＤＬシート!$K88="","",ＤＬシート!$K88),"")</f>
        <v/>
      </c>
      <c r="J91" s="40" t="str">
        <f>IFERROR(IF(ＤＬシート!$M88="","",ＤＬシート!$M88),"")</f>
        <v/>
      </c>
      <c r="K91" s="40" t="str">
        <f>IFERROR(IF(ＤＬシート!$V88="","",LEFT(ＤＬシート!$V88,1)),"")</f>
        <v/>
      </c>
      <c r="L91" s="59" t="str">
        <f>IFERROR(IF(ＤＬシート!$W88="","",LEFT(ＤＬシート!$W88,1)),"")</f>
        <v/>
      </c>
      <c r="M91" s="62" t="str">
        <f>IFERROR(IF(ＤＬシート!$AF88="","",MID(ＤＬシート!$AF88,1,FIND("（",ＤＬシート!$AF88,1)-1)),"")</f>
        <v/>
      </c>
      <c r="N91" s="33">
        <v>87</v>
      </c>
      <c r="O91" s="67" t="str">
        <f t="shared" si="13"/>
        <v/>
      </c>
      <c r="P91" s="68" t="str">
        <f t="shared" si="14"/>
        <v/>
      </c>
      <c r="Q91" s="68" t="str">
        <f t="shared" si="15"/>
        <v/>
      </c>
      <c r="R91" s="68" t="str">
        <f t="shared" si="16"/>
        <v/>
      </c>
      <c r="S91" s="68" t="str">
        <f t="shared" si="17"/>
        <v/>
      </c>
      <c r="T91" s="68" t="str">
        <f t="shared" si="18"/>
        <v/>
      </c>
      <c r="U91" s="68" t="str">
        <f t="shared" si="19"/>
        <v/>
      </c>
      <c r="V91" s="68" t="str">
        <f t="shared" si="20"/>
        <v/>
      </c>
      <c r="W91" s="68" t="str">
        <f t="shared" si="21"/>
        <v/>
      </c>
      <c r="X91" s="68" t="str">
        <f t="shared" si="22"/>
        <v/>
      </c>
      <c r="Y91" s="68" t="str">
        <f t="shared" si="23"/>
        <v/>
      </c>
      <c r="Z91" s="62" t="str">
        <f t="shared" si="24"/>
        <v/>
      </c>
      <c r="AB91" s="33" t="str">
        <f t="shared" si="25"/>
        <v/>
      </c>
    </row>
    <row r="92" spans="1:28" x14ac:dyDescent="0.2">
      <c r="A92" s="39">
        <v>88</v>
      </c>
      <c r="B92" s="40" t="str">
        <f>IFERROR(IF(ＤＬシート!$U89="","",ＤＬシート!$U89),"")</f>
        <v/>
      </c>
      <c r="C92" s="40" t="str">
        <f>IFERROR(IF(ＤＬシート!$T89="",IF($B92=30,"監督",""),ＤＬシート!$T89),"")</f>
        <v/>
      </c>
      <c r="D92" s="40" t="str">
        <f>IFERROR(IF(ＤＬシート!$E89="","","○"),"")</f>
        <v/>
      </c>
      <c r="E92" s="40" t="str">
        <f>IFERROR(IF(ＤＬシート!$H89="","",(LEFT(ＤＬシート!$H89,FIND(" ",ＤＬシート!$H89)-1))),"")</f>
        <v/>
      </c>
      <c r="F92" s="40" t="str">
        <f>IFERROR(IF(ＤＬシート!$H89="","",(RIGHT(ＤＬシート!$H89,LEN(ＤＬシート!$H89)-FIND(" ",ＤＬシート!$H89)))),"")</f>
        <v/>
      </c>
      <c r="G92" s="40" t="str">
        <f>IFERROR(IF(ＤＬシート!$I89="","",(LEFT(ＤＬシート!$I89,FIND(" ",ＤＬシート!$I89)-1))),"")</f>
        <v/>
      </c>
      <c r="H92" s="40" t="str">
        <f>IFERROR(IF(ＤＬシート!$I89="","",(RIGHT(ＤＬシート!$I89,LEN(ＤＬシート!$I89)-FIND(" ",ＤＬシート!$I89)))),"")</f>
        <v/>
      </c>
      <c r="I92" s="40" t="str">
        <f>IFERROR(IF(ＤＬシート!$K89="","",ＤＬシート!$K89),"")</f>
        <v/>
      </c>
      <c r="J92" s="40" t="str">
        <f>IFERROR(IF(ＤＬシート!$M89="","",ＤＬシート!$M89),"")</f>
        <v/>
      </c>
      <c r="K92" s="40" t="str">
        <f>IFERROR(IF(ＤＬシート!$V89="","",LEFT(ＤＬシート!$V89,1)),"")</f>
        <v/>
      </c>
      <c r="L92" s="59" t="str">
        <f>IFERROR(IF(ＤＬシート!$W89="","",LEFT(ＤＬシート!$W89,1)),"")</f>
        <v/>
      </c>
      <c r="M92" s="62" t="str">
        <f>IFERROR(IF(ＤＬシート!$AF89="","",MID(ＤＬシート!$AF89,1,FIND("（",ＤＬシート!$AF89,1)-1)),"")</f>
        <v/>
      </c>
      <c r="N92" s="33">
        <v>88</v>
      </c>
      <c r="O92" s="67" t="str">
        <f t="shared" si="13"/>
        <v/>
      </c>
      <c r="P92" s="68" t="str">
        <f t="shared" si="14"/>
        <v/>
      </c>
      <c r="Q92" s="68" t="str">
        <f t="shared" si="15"/>
        <v/>
      </c>
      <c r="R92" s="68" t="str">
        <f t="shared" si="16"/>
        <v/>
      </c>
      <c r="S92" s="68" t="str">
        <f t="shared" si="17"/>
        <v/>
      </c>
      <c r="T92" s="68" t="str">
        <f t="shared" si="18"/>
        <v/>
      </c>
      <c r="U92" s="68" t="str">
        <f t="shared" si="19"/>
        <v/>
      </c>
      <c r="V92" s="68" t="str">
        <f t="shared" si="20"/>
        <v/>
      </c>
      <c r="W92" s="68" t="str">
        <f t="shared" si="21"/>
        <v/>
      </c>
      <c r="X92" s="68" t="str">
        <f t="shared" si="22"/>
        <v/>
      </c>
      <c r="Y92" s="68" t="str">
        <f t="shared" si="23"/>
        <v/>
      </c>
      <c r="Z92" s="62" t="str">
        <f t="shared" si="24"/>
        <v/>
      </c>
      <c r="AB92" s="33" t="str">
        <f t="shared" si="25"/>
        <v/>
      </c>
    </row>
    <row r="93" spans="1:28" x14ac:dyDescent="0.2">
      <c r="A93" s="39">
        <v>89</v>
      </c>
      <c r="B93" s="40" t="str">
        <f>IFERROR(IF(ＤＬシート!$U90="","",ＤＬシート!$U90),"")</f>
        <v/>
      </c>
      <c r="C93" s="40" t="str">
        <f>IFERROR(IF(ＤＬシート!$T90="",IF($B93=30,"監督",""),ＤＬシート!$T90),"")</f>
        <v/>
      </c>
      <c r="D93" s="40" t="str">
        <f>IFERROR(IF(ＤＬシート!$E90="","","○"),"")</f>
        <v/>
      </c>
      <c r="E93" s="40" t="str">
        <f>IFERROR(IF(ＤＬシート!$H90="","",(LEFT(ＤＬシート!$H90,FIND(" ",ＤＬシート!$H90)-1))),"")</f>
        <v/>
      </c>
      <c r="F93" s="40" t="str">
        <f>IFERROR(IF(ＤＬシート!$H90="","",(RIGHT(ＤＬシート!$H90,LEN(ＤＬシート!$H90)-FIND(" ",ＤＬシート!$H90)))),"")</f>
        <v/>
      </c>
      <c r="G93" s="40" t="str">
        <f>IFERROR(IF(ＤＬシート!$I90="","",(LEFT(ＤＬシート!$I90,FIND(" ",ＤＬシート!$I90)-1))),"")</f>
        <v/>
      </c>
      <c r="H93" s="40" t="str">
        <f>IFERROR(IF(ＤＬシート!$I90="","",(RIGHT(ＤＬシート!$I90,LEN(ＤＬシート!$I90)-FIND(" ",ＤＬシート!$I90)))),"")</f>
        <v/>
      </c>
      <c r="I93" s="40" t="str">
        <f>IFERROR(IF(ＤＬシート!$K90="","",ＤＬシート!$K90),"")</f>
        <v/>
      </c>
      <c r="J93" s="40" t="str">
        <f>IFERROR(IF(ＤＬシート!$M90="","",ＤＬシート!$M90),"")</f>
        <v/>
      </c>
      <c r="K93" s="40" t="str">
        <f>IFERROR(IF(ＤＬシート!$V90="","",LEFT(ＤＬシート!$V90,1)),"")</f>
        <v/>
      </c>
      <c r="L93" s="59" t="str">
        <f>IFERROR(IF(ＤＬシート!$W90="","",LEFT(ＤＬシート!$W90,1)),"")</f>
        <v/>
      </c>
      <c r="M93" s="62" t="str">
        <f>IFERROR(IF(ＤＬシート!$AF90="","",MID(ＤＬシート!$AF90,1,FIND("（",ＤＬシート!$AF90,1)-1)),"")</f>
        <v/>
      </c>
      <c r="N93" s="33">
        <v>89</v>
      </c>
      <c r="O93" s="67" t="str">
        <f t="shared" si="13"/>
        <v/>
      </c>
      <c r="P93" s="68" t="str">
        <f t="shared" si="14"/>
        <v/>
      </c>
      <c r="Q93" s="68" t="str">
        <f t="shared" si="15"/>
        <v/>
      </c>
      <c r="R93" s="68" t="str">
        <f t="shared" si="16"/>
        <v/>
      </c>
      <c r="S93" s="68" t="str">
        <f t="shared" si="17"/>
        <v/>
      </c>
      <c r="T93" s="68" t="str">
        <f t="shared" si="18"/>
        <v/>
      </c>
      <c r="U93" s="68" t="str">
        <f t="shared" si="19"/>
        <v/>
      </c>
      <c r="V93" s="68" t="str">
        <f t="shared" si="20"/>
        <v/>
      </c>
      <c r="W93" s="68" t="str">
        <f t="shared" si="21"/>
        <v/>
      </c>
      <c r="X93" s="68" t="str">
        <f t="shared" si="22"/>
        <v/>
      </c>
      <c r="Y93" s="68" t="str">
        <f t="shared" si="23"/>
        <v/>
      </c>
      <c r="Z93" s="62" t="str">
        <f t="shared" si="24"/>
        <v/>
      </c>
      <c r="AB93" s="33" t="str">
        <f t="shared" si="25"/>
        <v/>
      </c>
    </row>
    <row r="94" spans="1:28" x14ac:dyDescent="0.2">
      <c r="A94" s="39">
        <v>90</v>
      </c>
      <c r="B94" s="40" t="str">
        <f>IFERROR(IF(ＤＬシート!$U91="","",ＤＬシート!$U91),"")</f>
        <v/>
      </c>
      <c r="C94" s="40" t="str">
        <f>IFERROR(IF(ＤＬシート!$T91="",IF($B94=30,"監督",""),ＤＬシート!$T91),"")</f>
        <v/>
      </c>
      <c r="D94" s="40" t="str">
        <f>IFERROR(IF(ＤＬシート!$E91="","","○"),"")</f>
        <v/>
      </c>
      <c r="E94" s="40" t="str">
        <f>IFERROR(IF(ＤＬシート!$H91="","",(LEFT(ＤＬシート!$H91,FIND(" ",ＤＬシート!$H91)-1))),"")</f>
        <v/>
      </c>
      <c r="F94" s="40" t="str">
        <f>IFERROR(IF(ＤＬシート!$H91="","",(RIGHT(ＤＬシート!$H91,LEN(ＤＬシート!$H91)-FIND(" ",ＤＬシート!$H91)))),"")</f>
        <v/>
      </c>
      <c r="G94" s="40" t="str">
        <f>IFERROR(IF(ＤＬシート!$I91="","",(LEFT(ＤＬシート!$I91,FIND(" ",ＤＬシート!$I91)-1))),"")</f>
        <v/>
      </c>
      <c r="H94" s="40" t="str">
        <f>IFERROR(IF(ＤＬシート!$I91="","",(RIGHT(ＤＬシート!$I91,LEN(ＤＬシート!$I91)-FIND(" ",ＤＬシート!$I91)))),"")</f>
        <v/>
      </c>
      <c r="I94" s="40" t="str">
        <f>IFERROR(IF(ＤＬシート!$K91="","",ＤＬシート!$K91),"")</f>
        <v/>
      </c>
      <c r="J94" s="40" t="str">
        <f>IFERROR(IF(ＤＬシート!$M91="","",ＤＬシート!$M91),"")</f>
        <v/>
      </c>
      <c r="K94" s="40" t="str">
        <f>IFERROR(IF(ＤＬシート!$V91="","",LEFT(ＤＬシート!$V91,1)),"")</f>
        <v/>
      </c>
      <c r="L94" s="59" t="str">
        <f>IFERROR(IF(ＤＬシート!$W91="","",LEFT(ＤＬシート!$W91,1)),"")</f>
        <v/>
      </c>
      <c r="M94" s="62" t="str">
        <f>IFERROR(IF(ＤＬシート!$AF91="","",MID(ＤＬシート!$AF91,1,FIND("（",ＤＬシート!$AF91,1)-1)),"")</f>
        <v/>
      </c>
      <c r="N94" s="33">
        <v>90</v>
      </c>
      <c r="O94" s="67" t="str">
        <f t="shared" si="13"/>
        <v/>
      </c>
      <c r="P94" s="68" t="str">
        <f t="shared" si="14"/>
        <v/>
      </c>
      <c r="Q94" s="68" t="str">
        <f t="shared" si="15"/>
        <v/>
      </c>
      <c r="R94" s="68" t="str">
        <f t="shared" si="16"/>
        <v/>
      </c>
      <c r="S94" s="68" t="str">
        <f t="shared" si="17"/>
        <v/>
      </c>
      <c r="T94" s="68" t="str">
        <f t="shared" si="18"/>
        <v/>
      </c>
      <c r="U94" s="68" t="str">
        <f t="shared" si="19"/>
        <v/>
      </c>
      <c r="V94" s="68" t="str">
        <f t="shared" si="20"/>
        <v/>
      </c>
      <c r="W94" s="68" t="str">
        <f t="shared" si="21"/>
        <v/>
      </c>
      <c r="X94" s="68" t="str">
        <f t="shared" si="22"/>
        <v/>
      </c>
      <c r="Y94" s="68" t="str">
        <f t="shared" si="23"/>
        <v/>
      </c>
      <c r="Z94" s="62" t="str">
        <f t="shared" si="24"/>
        <v/>
      </c>
      <c r="AB94" s="33" t="str">
        <f t="shared" si="25"/>
        <v/>
      </c>
    </row>
    <row r="95" spans="1:28" x14ac:dyDescent="0.2">
      <c r="A95" s="39">
        <v>91</v>
      </c>
      <c r="B95" s="40" t="str">
        <f>IFERROR(IF(ＤＬシート!$U92="","",ＤＬシート!$U92),"")</f>
        <v/>
      </c>
      <c r="C95" s="40" t="str">
        <f>IFERROR(IF(ＤＬシート!$T92="",IF($B95=30,"監督",""),ＤＬシート!$T92),"")</f>
        <v/>
      </c>
      <c r="D95" s="40" t="str">
        <f>IFERROR(IF(ＤＬシート!$E92="","","○"),"")</f>
        <v/>
      </c>
      <c r="E95" s="40" t="str">
        <f>IFERROR(IF(ＤＬシート!$H92="","",(LEFT(ＤＬシート!$H92,FIND(" ",ＤＬシート!$H92)-1))),"")</f>
        <v/>
      </c>
      <c r="F95" s="40" t="str">
        <f>IFERROR(IF(ＤＬシート!$H92="","",(RIGHT(ＤＬシート!$H92,LEN(ＤＬシート!$H92)-FIND(" ",ＤＬシート!$H92)))),"")</f>
        <v/>
      </c>
      <c r="G95" s="40" t="str">
        <f>IFERROR(IF(ＤＬシート!$I92="","",(LEFT(ＤＬシート!$I92,FIND(" ",ＤＬシート!$I92)-1))),"")</f>
        <v/>
      </c>
      <c r="H95" s="40" t="str">
        <f>IFERROR(IF(ＤＬシート!$I92="","",(RIGHT(ＤＬシート!$I92,LEN(ＤＬシート!$I92)-FIND(" ",ＤＬシート!$I92)))),"")</f>
        <v/>
      </c>
      <c r="I95" s="40" t="str">
        <f>IFERROR(IF(ＤＬシート!$K92="","",ＤＬシート!$K92),"")</f>
        <v/>
      </c>
      <c r="J95" s="40" t="str">
        <f>IFERROR(IF(ＤＬシート!$M92="","",ＤＬシート!$M92),"")</f>
        <v/>
      </c>
      <c r="K95" s="40" t="str">
        <f>IFERROR(IF(ＤＬシート!$V92="","",LEFT(ＤＬシート!$V92,1)),"")</f>
        <v/>
      </c>
      <c r="L95" s="59" t="str">
        <f>IFERROR(IF(ＤＬシート!$W92="","",LEFT(ＤＬシート!$W92,1)),"")</f>
        <v/>
      </c>
      <c r="M95" s="62" t="str">
        <f>IFERROR(IF(ＤＬシート!$AF92="","",MID(ＤＬシート!$AF92,1,FIND("（",ＤＬシート!$AF92,1)-1)),"")</f>
        <v/>
      </c>
      <c r="N95" s="33">
        <v>91</v>
      </c>
      <c r="O95" s="67" t="str">
        <f t="shared" si="13"/>
        <v/>
      </c>
      <c r="P95" s="68" t="str">
        <f t="shared" si="14"/>
        <v/>
      </c>
      <c r="Q95" s="68" t="str">
        <f t="shared" si="15"/>
        <v/>
      </c>
      <c r="R95" s="68" t="str">
        <f t="shared" si="16"/>
        <v/>
      </c>
      <c r="S95" s="68" t="str">
        <f t="shared" si="17"/>
        <v/>
      </c>
      <c r="T95" s="68" t="str">
        <f t="shared" si="18"/>
        <v/>
      </c>
      <c r="U95" s="68" t="str">
        <f t="shared" si="19"/>
        <v/>
      </c>
      <c r="V95" s="68" t="str">
        <f t="shared" si="20"/>
        <v/>
      </c>
      <c r="W95" s="68" t="str">
        <f t="shared" si="21"/>
        <v/>
      </c>
      <c r="X95" s="68" t="str">
        <f t="shared" si="22"/>
        <v/>
      </c>
      <c r="Y95" s="68" t="str">
        <f t="shared" si="23"/>
        <v/>
      </c>
      <c r="Z95" s="62" t="str">
        <f t="shared" si="24"/>
        <v/>
      </c>
      <c r="AB95" s="33" t="str">
        <f t="shared" si="25"/>
        <v/>
      </c>
    </row>
    <row r="96" spans="1:28" x14ac:dyDescent="0.2">
      <c r="A96" s="39">
        <v>92</v>
      </c>
      <c r="B96" s="40" t="str">
        <f>IFERROR(IF(ＤＬシート!$U93="","",ＤＬシート!$U93),"")</f>
        <v/>
      </c>
      <c r="C96" s="40" t="str">
        <f>IFERROR(IF(ＤＬシート!$T93="",IF($B96=30,"監督",""),ＤＬシート!$T93),"")</f>
        <v/>
      </c>
      <c r="D96" s="40" t="str">
        <f>IFERROR(IF(ＤＬシート!$E93="","","○"),"")</f>
        <v/>
      </c>
      <c r="E96" s="40" t="str">
        <f>IFERROR(IF(ＤＬシート!$H93="","",(LEFT(ＤＬシート!$H93,FIND(" ",ＤＬシート!$H93)-1))),"")</f>
        <v/>
      </c>
      <c r="F96" s="40" t="str">
        <f>IFERROR(IF(ＤＬシート!$H93="","",(RIGHT(ＤＬシート!$H93,LEN(ＤＬシート!$H93)-FIND(" ",ＤＬシート!$H93)))),"")</f>
        <v/>
      </c>
      <c r="G96" s="40" t="str">
        <f>IFERROR(IF(ＤＬシート!$I93="","",(LEFT(ＤＬシート!$I93,FIND(" ",ＤＬシート!$I93)-1))),"")</f>
        <v/>
      </c>
      <c r="H96" s="40" t="str">
        <f>IFERROR(IF(ＤＬシート!$I93="","",(RIGHT(ＤＬシート!$I93,LEN(ＤＬシート!$I93)-FIND(" ",ＤＬシート!$I93)))),"")</f>
        <v/>
      </c>
      <c r="I96" s="40" t="str">
        <f>IFERROR(IF(ＤＬシート!$K93="","",ＤＬシート!$K93),"")</f>
        <v/>
      </c>
      <c r="J96" s="40" t="str">
        <f>IFERROR(IF(ＤＬシート!$M93="","",ＤＬシート!$M93),"")</f>
        <v/>
      </c>
      <c r="K96" s="40" t="str">
        <f>IFERROR(IF(ＤＬシート!$V93="","",LEFT(ＤＬシート!$V93,1)),"")</f>
        <v/>
      </c>
      <c r="L96" s="59" t="str">
        <f>IFERROR(IF(ＤＬシート!$W93="","",LEFT(ＤＬシート!$W93,1)),"")</f>
        <v/>
      </c>
      <c r="M96" s="62" t="str">
        <f>IFERROR(IF(ＤＬシート!$AF93="","",MID(ＤＬシート!$AF93,1,FIND("（",ＤＬシート!$AF93,1)-1)),"")</f>
        <v/>
      </c>
      <c r="N96" s="33">
        <v>92</v>
      </c>
      <c r="O96" s="67" t="str">
        <f t="shared" si="13"/>
        <v/>
      </c>
      <c r="P96" s="68" t="str">
        <f t="shared" si="14"/>
        <v/>
      </c>
      <c r="Q96" s="68" t="str">
        <f t="shared" si="15"/>
        <v/>
      </c>
      <c r="R96" s="68" t="str">
        <f t="shared" si="16"/>
        <v/>
      </c>
      <c r="S96" s="68" t="str">
        <f t="shared" si="17"/>
        <v/>
      </c>
      <c r="T96" s="68" t="str">
        <f t="shared" si="18"/>
        <v/>
      </c>
      <c r="U96" s="68" t="str">
        <f t="shared" si="19"/>
        <v/>
      </c>
      <c r="V96" s="68" t="str">
        <f t="shared" si="20"/>
        <v/>
      </c>
      <c r="W96" s="68" t="str">
        <f t="shared" si="21"/>
        <v/>
      </c>
      <c r="X96" s="68" t="str">
        <f t="shared" si="22"/>
        <v/>
      </c>
      <c r="Y96" s="68" t="str">
        <f t="shared" si="23"/>
        <v/>
      </c>
      <c r="Z96" s="62" t="str">
        <f t="shared" si="24"/>
        <v/>
      </c>
      <c r="AB96" s="33" t="str">
        <f t="shared" si="25"/>
        <v/>
      </c>
    </row>
    <row r="97" spans="1:28" x14ac:dyDescent="0.2">
      <c r="A97" s="39">
        <v>93</v>
      </c>
      <c r="B97" s="40" t="str">
        <f>IFERROR(IF(ＤＬシート!$U94="","",ＤＬシート!$U94),"")</f>
        <v/>
      </c>
      <c r="C97" s="40" t="str">
        <f>IFERROR(IF(ＤＬシート!$T94="",IF($B97=30,"監督",""),ＤＬシート!$T94),"")</f>
        <v/>
      </c>
      <c r="D97" s="40" t="str">
        <f>IFERROR(IF(ＤＬシート!$E94="","","○"),"")</f>
        <v/>
      </c>
      <c r="E97" s="40" t="str">
        <f>IFERROR(IF(ＤＬシート!$H94="","",(LEFT(ＤＬシート!$H94,FIND(" ",ＤＬシート!$H94)-1))),"")</f>
        <v/>
      </c>
      <c r="F97" s="40" t="str">
        <f>IFERROR(IF(ＤＬシート!$H94="","",(RIGHT(ＤＬシート!$H94,LEN(ＤＬシート!$H94)-FIND(" ",ＤＬシート!$H94)))),"")</f>
        <v/>
      </c>
      <c r="G97" s="40" t="str">
        <f>IFERROR(IF(ＤＬシート!$I94="","",(LEFT(ＤＬシート!$I94,FIND(" ",ＤＬシート!$I94)-1))),"")</f>
        <v/>
      </c>
      <c r="H97" s="40" t="str">
        <f>IFERROR(IF(ＤＬシート!$I94="","",(RIGHT(ＤＬシート!$I94,LEN(ＤＬシート!$I94)-FIND(" ",ＤＬシート!$I94)))),"")</f>
        <v/>
      </c>
      <c r="I97" s="40" t="str">
        <f>IFERROR(IF(ＤＬシート!$K94="","",ＤＬシート!$K94),"")</f>
        <v/>
      </c>
      <c r="J97" s="40" t="str">
        <f>IFERROR(IF(ＤＬシート!$M94="","",ＤＬシート!$M94),"")</f>
        <v/>
      </c>
      <c r="K97" s="40" t="str">
        <f>IFERROR(IF(ＤＬシート!$V94="","",LEFT(ＤＬシート!$V94,1)),"")</f>
        <v/>
      </c>
      <c r="L97" s="59" t="str">
        <f>IFERROR(IF(ＤＬシート!$W94="","",LEFT(ＤＬシート!$W94,1)),"")</f>
        <v/>
      </c>
      <c r="M97" s="62" t="str">
        <f>IFERROR(IF(ＤＬシート!$AF94="","",MID(ＤＬシート!$AF94,1,FIND("（",ＤＬシート!$AF94,1)-1)),"")</f>
        <v/>
      </c>
      <c r="N97" s="33">
        <v>93</v>
      </c>
      <c r="O97" s="67" t="str">
        <f t="shared" si="13"/>
        <v/>
      </c>
      <c r="P97" s="68" t="str">
        <f t="shared" si="14"/>
        <v/>
      </c>
      <c r="Q97" s="68" t="str">
        <f t="shared" si="15"/>
        <v/>
      </c>
      <c r="R97" s="68" t="str">
        <f t="shared" si="16"/>
        <v/>
      </c>
      <c r="S97" s="68" t="str">
        <f t="shared" si="17"/>
        <v/>
      </c>
      <c r="T97" s="68" t="str">
        <f t="shared" si="18"/>
        <v/>
      </c>
      <c r="U97" s="68" t="str">
        <f t="shared" si="19"/>
        <v/>
      </c>
      <c r="V97" s="68" t="str">
        <f t="shared" si="20"/>
        <v/>
      </c>
      <c r="W97" s="68" t="str">
        <f t="shared" si="21"/>
        <v/>
      </c>
      <c r="X97" s="68" t="str">
        <f t="shared" si="22"/>
        <v/>
      </c>
      <c r="Y97" s="68" t="str">
        <f t="shared" si="23"/>
        <v/>
      </c>
      <c r="Z97" s="62" t="str">
        <f t="shared" si="24"/>
        <v/>
      </c>
      <c r="AB97" s="33" t="str">
        <f t="shared" si="25"/>
        <v/>
      </c>
    </row>
    <row r="98" spans="1:28" x14ac:dyDescent="0.2">
      <c r="A98" s="39">
        <v>94</v>
      </c>
      <c r="B98" s="40" t="str">
        <f>IFERROR(IF(ＤＬシート!$U95="","",ＤＬシート!$U95),"")</f>
        <v/>
      </c>
      <c r="C98" s="40" t="str">
        <f>IFERROR(IF(ＤＬシート!$T95="",IF($B98=30,"監督",""),ＤＬシート!$T95),"")</f>
        <v/>
      </c>
      <c r="D98" s="40" t="str">
        <f>IFERROR(IF(ＤＬシート!$E95="","","○"),"")</f>
        <v/>
      </c>
      <c r="E98" s="40" t="str">
        <f>IFERROR(IF(ＤＬシート!$H95="","",(LEFT(ＤＬシート!$H95,FIND(" ",ＤＬシート!$H95)-1))),"")</f>
        <v/>
      </c>
      <c r="F98" s="40" t="str">
        <f>IFERROR(IF(ＤＬシート!$H95="","",(RIGHT(ＤＬシート!$H95,LEN(ＤＬシート!$H95)-FIND(" ",ＤＬシート!$H95)))),"")</f>
        <v/>
      </c>
      <c r="G98" s="40" t="str">
        <f>IFERROR(IF(ＤＬシート!$I95="","",(LEFT(ＤＬシート!$I95,FIND(" ",ＤＬシート!$I95)-1))),"")</f>
        <v/>
      </c>
      <c r="H98" s="40" t="str">
        <f>IFERROR(IF(ＤＬシート!$I95="","",(RIGHT(ＤＬシート!$I95,LEN(ＤＬシート!$I95)-FIND(" ",ＤＬシート!$I95)))),"")</f>
        <v/>
      </c>
      <c r="I98" s="40" t="str">
        <f>IFERROR(IF(ＤＬシート!$K95="","",ＤＬシート!$K95),"")</f>
        <v/>
      </c>
      <c r="J98" s="40" t="str">
        <f>IFERROR(IF(ＤＬシート!$M95="","",ＤＬシート!$M95),"")</f>
        <v/>
      </c>
      <c r="K98" s="40" t="str">
        <f>IFERROR(IF(ＤＬシート!$V95="","",LEFT(ＤＬシート!$V95,1)),"")</f>
        <v/>
      </c>
      <c r="L98" s="59" t="str">
        <f>IFERROR(IF(ＤＬシート!$W95="","",LEFT(ＤＬシート!$W95,1)),"")</f>
        <v/>
      </c>
      <c r="M98" s="62" t="str">
        <f>IFERROR(IF(ＤＬシート!$AF95="","",MID(ＤＬシート!$AF95,1,FIND("（",ＤＬシート!$AF95,1)-1)),"")</f>
        <v/>
      </c>
      <c r="N98" s="33">
        <v>94</v>
      </c>
      <c r="O98" s="67" t="str">
        <f t="shared" si="13"/>
        <v/>
      </c>
      <c r="P98" s="68" t="str">
        <f t="shared" si="14"/>
        <v/>
      </c>
      <c r="Q98" s="68" t="str">
        <f t="shared" si="15"/>
        <v/>
      </c>
      <c r="R98" s="68" t="str">
        <f t="shared" si="16"/>
        <v/>
      </c>
      <c r="S98" s="68" t="str">
        <f t="shared" si="17"/>
        <v/>
      </c>
      <c r="T98" s="68" t="str">
        <f t="shared" si="18"/>
        <v/>
      </c>
      <c r="U98" s="68" t="str">
        <f t="shared" si="19"/>
        <v/>
      </c>
      <c r="V98" s="68" t="str">
        <f t="shared" si="20"/>
        <v/>
      </c>
      <c r="W98" s="68" t="str">
        <f t="shared" si="21"/>
        <v/>
      </c>
      <c r="X98" s="68" t="str">
        <f t="shared" si="22"/>
        <v/>
      </c>
      <c r="Y98" s="68" t="str">
        <f t="shared" si="23"/>
        <v/>
      </c>
      <c r="Z98" s="62" t="str">
        <f t="shared" si="24"/>
        <v/>
      </c>
      <c r="AB98" s="33" t="str">
        <f t="shared" si="25"/>
        <v/>
      </c>
    </row>
    <row r="99" spans="1:28" x14ac:dyDescent="0.2">
      <c r="A99" s="39">
        <v>95</v>
      </c>
      <c r="B99" s="40" t="str">
        <f>IFERROR(IF(ＤＬシート!$U96="","",ＤＬシート!$U96),"")</f>
        <v/>
      </c>
      <c r="C99" s="40" t="str">
        <f>IFERROR(IF(ＤＬシート!$T96="",IF($B99=30,"監督",""),ＤＬシート!$T96),"")</f>
        <v/>
      </c>
      <c r="D99" s="40" t="str">
        <f>IFERROR(IF(ＤＬシート!$E96="","","○"),"")</f>
        <v/>
      </c>
      <c r="E99" s="40" t="str">
        <f>IFERROR(IF(ＤＬシート!$H96="","",(LEFT(ＤＬシート!$H96,FIND(" ",ＤＬシート!$H96)-1))),"")</f>
        <v/>
      </c>
      <c r="F99" s="40" t="str">
        <f>IFERROR(IF(ＤＬシート!$H96="","",(RIGHT(ＤＬシート!$H96,LEN(ＤＬシート!$H96)-FIND(" ",ＤＬシート!$H96)))),"")</f>
        <v/>
      </c>
      <c r="G99" s="40" t="str">
        <f>IFERROR(IF(ＤＬシート!$I96="","",(LEFT(ＤＬシート!$I96,FIND(" ",ＤＬシート!$I96)-1))),"")</f>
        <v/>
      </c>
      <c r="H99" s="40" t="str">
        <f>IFERROR(IF(ＤＬシート!$I96="","",(RIGHT(ＤＬシート!$I96,LEN(ＤＬシート!$I96)-FIND(" ",ＤＬシート!$I96)))),"")</f>
        <v/>
      </c>
      <c r="I99" s="40" t="str">
        <f>IFERROR(IF(ＤＬシート!$K96="","",ＤＬシート!$K96),"")</f>
        <v/>
      </c>
      <c r="J99" s="40" t="str">
        <f>IFERROR(IF(ＤＬシート!$M96="","",ＤＬシート!$M96),"")</f>
        <v/>
      </c>
      <c r="K99" s="40" t="str">
        <f>IFERROR(IF(ＤＬシート!$V96="","",LEFT(ＤＬシート!$V96,1)),"")</f>
        <v/>
      </c>
      <c r="L99" s="59" t="str">
        <f>IFERROR(IF(ＤＬシート!$W96="","",LEFT(ＤＬシート!$W96,1)),"")</f>
        <v/>
      </c>
      <c r="M99" s="62" t="str">
        <f>IFERROR(IF(ＤＬシート!$AF96="","",MID(ＤＬシート!$AF96,1,FIND("（",ＤＬシート!$AF96,1)-1)),"")</f>
        <v/>
      </c>
      <c r="N99" s="33">
        <v>95</v>
      </c>
      <c r="O99" s="67" t="str">
        <f t="shared" si="13"/>
        <v/>
      </c>
      <c r="P99" s="68" t="str">
        <f t="shared" si="14"/>
        <v/>
      </c>
      <c r="Q99" s="68" t="str">
        <f t="shared" si="15"/>
        <v/>
      </c>
      <c r="R99" s="68" t="str">
        <f t="shared" si="16"/>
        <v/>
      </c>
      <c r="S99" s="68" t="str">
        <f t="shared" si="17"/>
        <v/>
      </c>
      <c r="T99" s="68" t="str">
        <f t="shared" si="18"/>
        <v/>
      </c>
      <c r="U99" s="68" t="str">
        <f t="shared" si="19"/>
        <v/>
      </c>
      <c r="V99" s="68" t="str">
        <f t="shared" si="20"/>
        <v/>
      </c>
      <c r="W99" s="68" t="str">
        <f t="shared" si="21"/>
        <v/>
      </c>
      <c r="X99" s="68" t="str">
        <f t="shared" si="22"/>
        <v/>
      </c>
      <c r="Y99" s="68" t="str">
        <f t="shared" si="23"/>
        <v/>
      </c>
      <c r="Z99" s="62" t="str">
        <f t="shared" si="24"/>
        <v/>
      </c>
      <c r="AB99" s="33" t="str">
        <f t="shared" si="25"/>
        <v/>
      </c>
    </row>
    <row r="100" spans="1:28" x14ac:dyDescent="0.2">
      <c r="A100" s="39">
        <v>96</v>
      </c>
      <c r="B100" s="40" t="str">
        <f>IFERROR(IF(ＤＬシート!$U97="","",ＤＬシート!$U97),"")</f>
        <v/>
      </c>
      <c r="C100" s="40" t="str">
        <f>IFERROR(IF(ＤＬシート!$T97="",IF($B100=30,"監督",""),ＤＬシート!$T97),"")</f>
        <v/>
      </c>
      <c r="D100" s="40" t="str">
        <f>IFERROR(IF(ＤＬシート!$E97="","","○"),"")</f>
        <v/>
      </c>
      <c r="E100" s="40" t="str">
        <f>IFERROR(IF(ＤＬシート!$H97="","",(LEFT(ＤＬシート!$H97,FIND(" ",ＤＬシート!$H97)-1))),"")</f>
        <v/>
      </c>
      <c r="F100" s="40" t="str">
        <f>IFERROR(IF(ＤＬシート!$H97="","",(RIGHT(ＤＬシート!$H97,LEN(ＤＬシート!$H97)-FIND(" ",ＤＬシート!$H97)))),"")</f>
        <v/>
      </c>
      <c r="G100" s="40" t="str">
        <f>IFERROR(IF(ＤＬシート!$I97="","",(LEFT(ＤＬシート!$I97,FIND(" ",ＤＬシート!$I97)-1))),"")</f>
        <v/>
      </c>
      <c r="H100" s="40" t="str">
        <f>IFERROR(IF(ＤＬシート!$I97="","",(RIGHT(ＤＬシート!$I97,LEN(ＤＬシート!$I97)-FIND(" ",ＤＬシート!$I97)))),"")</f>
        <v/>
      </c>
      <c r="I100" s="40" t="str">
        <f>IFERROR(IF(ＤＬシート!$K97="","",ＤＬシート!$K97),"")</f>
        <v/>
      </c>
      <c r="J100" s="40" t="str">
        <f>IFERROR(IF(ＤＬシート!$M97="","",ＤＬシート!$M97),"")</f>
        <v/>
      </c>
      <c r="K100" s="40" t="str">
        <f>IFERROR(IF(ＤＬシート!$V97="","",LEFT(ＤＬシート!$V97,1)),"")</f>
        <v/>
      </c>
      <c r="L100" s="59" t="str">
        <f>IFERROR(IF(ＤＬシート!$W97="","",LEFT(ＤＬシート!$W97,1)),"")</f>
        <v/>
      </c>
      <c r="M100" s="62" t="str">
        <f>IFERROR(IF(ＤＬシート!$AF97="","",MID(ＤＬシート!$AF97,1,FIND("（",ＤＬシート!$AF97,1)-1)),"")</f>
        <v/>
      </c>
      <c r="N100" s="33">
        <v>96</v>
      </c>
      <c r="O100" s="67" t="str">
        <f t="shared" si="13"/>
        <v/>
      </c>
      <c r="P100" s="68" t="str">
        <f t="shared" si="14"/>
        <v/>
      </c>
      <c r="Q100" s="68" t="str">
        <f t="shared" si="15"/>
        <v/>
      </c>
      <c r="R100" s="68" t="str">
        <f t="shared" si="16"/>
        <v/>
      </c>
      <c r="S100" s="68" t="str">
        <f t="shared" si="17"/>
        <v/>
      </c>
      <c r="T100" s="68" t="str">
        <f t="shared" si="18"/>
        <v/>
      </c>
      <c r="U100" s="68" t="str">
        <f t="shared" si="19"/>
        <v/>
      </c>
      <c r="V100" s="68" t="str">
        <f t="shared" si="20"/>
        <v/>
      </c>
      <c r="W100" s="68" t="str">
        <f t="shared" si="21"/>
        <v/>
      </c>
      <c r="X100" s="68" t="str">
        <f t="shared" si="22"/>
        <v/>
      </c>
      <c r="Y100" s="68" t="str">
        <f t="shared" si="23"/>
        <v/>
      </c>
      <c r="Z100" s="62" t="str">
        <f t="shared" si="24"/>
        <v/>
      </c>
      <c r="AB100" s="33" t="str">
        <f t="shared" si="25"/>
        <v/>
      </c>
    </row>
    <row r="101" spans="1:28" x14ac:dyDescent="0.2">
      <c r="A101" s="39">
        <v>97</v>
      </c>
      <c r="B101" s="40" t="str">
        <f>IFERROR(IF(ＤＬシート!$U98="","",ＤＬシート!$U98),"")</f>
        <v/>
      </c>
      <c r="C101" s="40" t="str">
        <f>IFERROR(IF(ＤＬシート!$T98="",IF($B101=30,"監督",""),ＤＬシート!$T98),"")</f>
        <v/>
      </c>
      <c r="D101" s="40" t="str">
        <f>IFERROR(IF(ＤＬシート!$E98="","","○"),"")</f>
        <v/>
      </c>
      <c r="E101" s="40" t="str">
        <f>IFERROR(IF(ＤＬシート!$H98="","",(LEFT(ＤＬシート!$H98,FIND(" ",ＤＬシート!$H98)-1))),"")</f>
        <v/>
      </c>
      <c r="F101" s="40" t="str">
        <f>IFERROR(IF(ＤＬシート!$H98="","",(RIGHT(ＤＬシート!$H98,LEN(ＤＬシート!$H98)-FIND(" ",ＤＬシート!$H98)))),"")</f>
        <v/>
      </c>
      <c r="G101" s="40" t="str">
        <f>IFERROR(IF(ＤＬシート!$I98="","",(LEFT(ＤＬシート!$I98,FIND(" ",ＤＬシート!$I98)-1))),"")</f>
        <v/>
      </c>
      <c r="H101" s="40" t="str">
        <f>IFERROR(IF(ＤＬシート!$I98="","",(RIGHT(ＤＬシート!$I98,LEN(ＤＬシート!$I98)-FIND(" ",ＤＬシート!$I98)))),"")</f>
        <v/>
      </c>
      <c r="I101" s="40" t="str">
        <f>IFERROR(IF(ＤＬシート!$K98="","",ＤＬシート!$K98),"")</f>
        <v/>
      </c>
      <c r="J101" s="40" t="str">
        <f>IFERROR(IF(ＤＬシート!$M98="","",ＤＬシート!$M98),"")</f>
        <v/>
      </c>
      <c r="K101" s="40" t="str">
        <f>IFERROR(IF(ＤＬシート!$V98="","",LEFT(ＤＬシート!$V98,1)),"")</f>
        <v/>
      </c>
      <c r="L101" s="59" t="str">
        <f>IFERROR(IF(ＤＬシート!$W98="","",LEFT(ＤＬシート!$W98,1)),"")</f>
        <v/>
      </c>
      <c r="M101" s="62" t="str">
        <f>IFERROR(IF(ＤＬシート!$AF98="","",MID(ＤＬシート!$AF98,1,FIND("（",ＤＬシート!$AF98,1)-1)),"")</f>
        <v/>
      </c>
      <c r="N101" s="33">
        <v>97</v>
      </c>
      <c r="O101" s="67" t="str">
        <f t="shared" si="13"/>
        <v/>
      </c>
      <c r="P101" s="68" t="str">
        <f t="shared" si="14"/>
        <v/>
      </c>
      <c r="Q101" s="68" t="str">
        <f t="shared" si="15"/>
        <v/>
      </c>
      <c r="R101" s="68" t="str">
        <f t="shared" si="16"/>
        <v/>
      </c>
      <c r="S101" s="68" t="str">
        <f t="shared" si="17"/>
        <v/>
      </c>
      <c r="T101" s="68" t="str">
        <f t="shared" si="18"/>
        <v/>
      </c>
      <c r="U101" s="68" t="str">
        <f t="shared" si="19"/>
        <v/>
      </c>
      <c r="V101" s="68" t="str">
        <f t="shared" si="20"/>
        <v/>
      </c>
      <c r="W101" s="68" t="str">
        <f t="shared" si="21"/>
        <v/>
      </c>
      <c r="X101" s="68" t="str">
        <f t="shared" si="22"/>
        <v/>
      </c>
      <c r="Y101" s="68" t="str">
        <f t="shared" si="23"/>
        <v/>
      </c>
      <c r="Z101" s="62" t="str">
        <f t="shared" si="24"/>
        <v/>
      </c>
      <c r="AB101" s="33" t="str">
        <f t="shared" si="25"/>
        <v/>
      </c>
    </row>
    <row r="102" spans="1:28" x14ac:dyDescent="0.2">
      <c r="A102" s="39">
        <v>98</v>
      </c>
      <c r="B102" s="40" t="str">
        <f>IFERROR(IF(ＤＬシート!$U99="","",ＤＬシート!$U99),"")</f>
        <v/>
      </c>
      <c r="C102" s="40" t="str">
        <f>IFERROR(IF(ＤＬシート!$T99="",IF($B102=30,"監督",""),ＤＬシート!$T99),"")</f>
        <v/>
      </c>
      <c r="D102" s="40" t="str">
        <f>IFERROR(IF(ＤＬシート!$E99="","","○"),"")</f>
        <v/>
      </c>
      <c r="E102" s="40" t="str">
        <f>IFERROR(IF(ＤＬシート!$H99="","",(LEFT(ＤＬシート!$H99,FIND(" ",ＤＬシート!$H99)-1))),"")</f>
        <v/>
      </c>
      <c r="F102" s="40" t="str">
        <f>IFERROR(IF(ＤＬシート!$H99="","",(RIGHT(ＤＬシート!$H99,LEN(ＤＬシート!$H99)-FIND(" ",ＤＬシート!$H99)))),"")</f>
        <v/>
      </c>
      <c r="G102" s="40" t="str">
        <f>IFERROR(IF(ＤＬシート!$I99="","",(LEFT(ＤＬシート!$I99,FIND(" ",ＤＬシート!$I99)-1))),"")</f>
        <v/>
      </c>
      <c r="H102" s="40" t="str">
        <f>IFERROR(IF(ＤＬシート!$I99="","",(RIGHT(ＤＬシート!$I99,LEN(ＤＬシート!$I99)-FIND(" ",ＤＬシート!$I99)))),"")</f>
        <v/>
      </c>
      <c r="I102" s="40" t="str">
        <f>IFERROR(IF(ＤＬシート!$K99="","",ＤＬシート!$K99),"")</f>
        <v/>
      </c>
      <c r="J102" s="40" t="str">
        <f>IFERROR(IF(ＤＬシート!$M99="","",ＤＬシート!$M99),"")</f>
        <v/>
      </c>
      <c r="K102" s="40" t="str">
        <f>IFERROR(IF(ＤＬシート!$V99="","",LEFT(ＤＬシート!$V99,1)),"")</f>
        <v/>
      </c>
      <c r="L102" s="59" t="str">
        <f>IFERROR(IF(ＤＬシート!$W99="","",LEFT(ＤＬシート!$W99,1)),"")</f>
        <v/>
      </c>
      <c r="M102" s="62" t="str">
        <f>IFERROR(IF(ＤＬシート!$AF99="","",MID(ＤＬシート!$AF99,1,FIND("（",ＤＬシート!$AF99,1)-1)),"")</f>
        <v/>
      </c>
      <c r="N102" s="33">
        <v>98</v>
      </c>
      <c r="O102" s="67" t="str">
        <f t="shared" si="13"/>
        <v/>
      </c>
      <c r="P102" s="68" t="str">
        <f t="shared" si="14"/>
        <v/>
      </c>
      <c r="Q102" s="68" t="str">
        <f t="shared" si="15"/>
        <v/>
      </c>
      <c r="R102" s="68" t="str">
        <f t="shared" si="16"/>
        <v/>
      </c>
      <c r="S102" s="68" t="str">
        <f t="shared" si="17"/>
        <v/>
      </c>
      <c r="T102" s="68" t="str">
        <f t="shared" si="18"/>
        <v/>
      </c>
      <c r="U102" s="68" t="str">
        <f t="shared" si="19"/>
        <v/>
      </c>
      <c r="V102" s="68" t="str">
        <f t="shared" si="20"/>
        <v/>
      </c>
      <c r="W102" s="68" t="str">
        <f t="shared" si="21"/>
        <v/>
      </c>
      <c r="X102" s="68" t="str">
        <f t="shared" si="22"/>
        <v/>
      </c>
      <c r="Y102" s="68" t="str">
        <f t="shared" si="23"/>
        <v/>
      </c>
      <c r="Z102" s="62" t="str">
        <f t="shared" si="24"/>
        <v/>
      </c>
      <c r="AB102" s="33" t="str">
        <f t="shared" si="25"/>
        <v/>
      </c>
    </row>
    <row r="103" spans="1:28" x14ac:dyDescent="0.2">
      <c r="A103" s="39">
        <v>99</v>
      </c>
      <c r="B103" s="40" t="str">
        <f>IFERROR(IF(ＤＬシート!$U100="","",ＤＬシート!$U100),"")</f>
        <v/>
      </c>
      <c r="C103" s="40" t="str">
        <f>IFERROR(IF(ＤＬシート!$T100="",IF($B103=30,"監督",""),ＤＬシート!$T100),"")</f>
        <v/>
      </c>
      <c r="D103" s="40" t="str">
        <f>IFERROR(IF(ＤＬシート!$E100="","","○"),"")</f>
        <v/>
      </c>
      <c r="E103" s="40" t="str">
        <f>IFERROR(IF(ＤＬシート!$H100="","",(LEFT(ＤＬシート!$H100,FIND(" ",ＤＬシート!$H100)-1))),"")</f>
        <v/>
      </c>
      <c r="F103" s="40" t="str">
        <f>IFERROR(IF(ＤＬシート!$H100="","",(RIGHT(ＤＬシート!$H100,LEN(ＤＬシート!$H100)-FIND(" ",ＤＬシート!$H100)))),"")</f>
        <v/>
      </c>
      <c r="G103" s="40" t="str">
        <f>IFERROR(IF(ＤＬシート!$I100="","",(LEFT(ＤＬシート!$I100,FIND(" ",ＤＬシート!$I100)-1))),"")</f>
        <v/>
      </c>
      <c r="H103" s="40" t="str">
        <f>IFERROR(IF(ＤＬシート!$I100="","",(RIGHT(ＤＬシート!$I100,LEN(ＤＬシート!$I100)-FIND(" ",ＤＬシート!$I100)))),"")</f>
        <v/>
      </c>
      <c r="I103" s="40" t="str">
        <f>IFERROR(IF(ＤＬシート!$K100="","",ＤＬシート!$K100),"")</f>
        <v/>
      </c>
      <c r="J103" s="40" t="str">
        <f>IFERROR(IF(ＤＬシート!$M100="","",ＤＬシート!$M100),"")</f>
        <v/>
      </c>
      <c r="K103" s="40" t="str">
        <f>IFERROR(IF(ＤＬシート!$V100="","",LEFT(ＤＬシート!$V100,1)),"")</f>
        <v/>
      </c>
      <c r="L103" s="59" t="str">
        <f>IFERROR(IF(ＤＬシート!$W100="","",LEFT(ＤＬシート!$W100,1)),"")</f>
        <v/>
      </c>
      <c r="M103" s="62" t="str">
        <f>IFERROR(IF(ＤＬシート!$AF100="","",MID(ＤＬシート!$AF100,1,FIND("（",ＤＬシート!$AF100,1)-1)),"")</f>
        <v/>
      </c>
      <c r="N103" s="33">
        <v>99</v>
      </c>
      <c r="O103" s="67" t="str">
        <f t="shared" si="13"/>
        <v/>
      </c>
      <c r="P103" s="68" t="str">
        <f t="shared" si="14"/>
        <v/>
      </c>
      <c r="Q103" s="68" t="str">
        <f t="shared" si="15"/>
        <v/>
      </c>
      <c r="R103" s="68" t="str">
        <f t="shared" si="16"/>
        <v/>
      </c>
      <c r="S103" s="68" t="str">
        <f t="shared" si="17"/>
        <v/>
      </c>
      <c r="T103" s="68" t="str">
        <f t="shared" si="18"/>
        <v/>
      </c>
      <c r="U103" s="68" t="str">
        <f t="shared" si="19"/>
        <v/>
      </c>
      <c r="V103" s="68" t="str">
        <f t="shared" si="20"/>
        <v/>
      </c>
      <c r="W103" s="68" t="str">
        <f t="shared" si="21"/>
        <v/>
      </c>
      <c r="X103" s="68" t="str">
        <f t="shared" si="22"/>
        <v/>
      </c>
      <c r="Y103" s="68" t="str">
        <f t="shared" si="23"/>
        <v/>
      </c>
      <c r="Z103" s="62" t="str">
        <f t="shared" si="24"/>
        <v/>
      </c>
      <c r="AB103" s="33" t="str">
        <f t="shared" si="25"/>
        <v/>
      </c>
    </row>
    <row r="104" spans="1:28" ht="18.600000000000001" thickBot="1" x14ac:dyDescent="0.25">
      <c r="A104" s="41">
        <v>100</v>
      </c>
      <c r="B104" s="42" t="str">
        <f>IFERROR(IF(ＤＬシート!$U101="","",ＤＬシート!$U101),"")</f>
        <v/>
      </c>
      <c r="C104" s="42" t="str">
        <f>IFERROR(IF(ＤＬシート!$T101="",IF($B104=30,"監督",""),ＤＬシート!$T101),"")</f>
        <v/>
      </c>
      <c r="D104" s="42" t="str">
        <f>IFERROR(IF(ＤＬシート!$E101="","","○"),"")</f>
        <v/>
      </c>
      <c r="E104" s="42" t="str">
        <f>IFERROR(IF(ＤＬシート!$H101="","",(LEFT(ＤＬシート!$H101,FIND(" ",ＤＬシート!$H101)-1))),"")</f>
        <v/>
      </c>
      <c r="F104" s="42" t="str">
        <f>IFERROR(IF(ＤＬシート!$H101="","",(RIGHT(ＤＬシート!$H101,LEN(ＤＬシート!$H101)-FIND(" ",ＤＬシート!$H101)))),"")</f>
        <v/>
      </c>
      <c r="G104" s="42" t="str">
        <f>IFERROR(IF(ＤＬシート!$I101="","",(LEFT(ＤＬシート!$I101,FIND(" ",ＤＬシート!$I101)-1))),"")</f>
        <v/>
      </c>
      <c r="H104" s="42" t="str">
        <f>IFERROR(IF(ＤＬシート!$I101="","",(RIGHT(ＤＬシート!$I101,LEN(ＤＬシート!$I101)-FIND(" ",ＤＬシート!$I101)))),"")</f>
        <v/>
      </c>
      <c r="I104" s="42" t="str">
        <f>IFERROR(IF(ＤＬシート!$K101="","",ＤＬシート!$K101),"")</f>
        <v/>
      </c>
      <c r="J104" s="42" t="str">
        <f>IFERROR(IF(ＤＬシート!$M101="","",ＤＬシート!$M101),"")</f>
        <v/>
      </c>
      <c r="K104" s="42" t="str">
        <f>IFERROR(IF(ＤＬシート!$V101="","",LEFT(ＤＬシート!$V101,1)),"")</f>
        <v/>
      </c>
      <c r="L104" s="60" t="str">
        <f>IFERROR(IF(ＤＬシート!$W101="","",LEFT(ＤＬシート!$W101,1)),"")</f>
        <v/>
      </c>
      <c r="M104" s="63" t="str">
        <f>IFERROR(IF(ＤＬシート!$AF101="","",MID(ＤＬシート!$AF101,1,FIND("（",ＤＬシート!$AF101,1)-1)),"")</f>
        <v/>
      </c>
      <c r="N104" s="33">
        <v>100</v>
      </c>
      <c r="O104" s="69" t="str">
        <f t="shared" si="13"/>
        <v/>
      </c>
      <c r="P104" s="70" t="str">
        <f t="shared" si="14"/>
        <v/>
      </c>
      <c r="Q104" s="70" t="str">
        <f t="shared" si="15"/>
        <v/>
      </c>
      <c r="R104" s="70" t="str">
        <f t="shared" si="16"/>
        <v/>
      </c>
      <c r="S104" s="70" t="str">
        <f t="shared" si="17"/>
        <v/>
      </c>
      <c r="T104" s="70" t="str">
        <f t="shared" si="18"/>
        <v/>
      </c>
      <c r="U104" s="70" t="str">
        <f t="shared" si="19"/>
        <v/>
      </c>
      <c r="V104" s="70" t="str">
        <f t="shared" si="20"/>
        <v/>
      </c>
      <c r="W104" s="70" t="str">
        <f t="shared" si="21"/>
        <v/>
      </c>
      <c r="X104" s="70" t="str">
        <f t="shared" si="22"/>
        <v/>
      </c>
      <c r="Y104" s="70" t="str">
        <f t="shared" si="23"/>
        <v/>
      </c>
      <c r="Z104" s="63" t="str">
        <f t="shared" si="24"/>
        <v/>
      </c>
      <c r="AB104" s="33" t="str">
        <f t="shared" si="25"/>
        <v/>
      </c>
    </row>
  </sheetData>
  <mergeCells count="25">
    <mergeCell ref="C2:F2"/>
    <mergeCell ref="A2:B2"/>
    <mergeCell ref="I3:I4"/>
    <mergeCell ref="J3:J4"/>
    <mergeCell ref="K3:K4"/>
    <mergeCell ref="A3:A4"/>
    <mergeCell ref="B3:B4"/>
    <mergeCell ref="C3:C4"/>
    <mergeCell ref="D3:D4"/>
    <mergeCell ref="E3:F3"/>
    <mergeCell ref="G3:H3"/>
    <mergeCell ref="M3:M4"/>
    <mergeCell ref="H2:I2"/>
    <mergeCell ref="O3:O4"/>
    <mergeCell ref="P3:P4"/>
    <mergeCell ref="Q3:Q4"/>
    <mergeCell ref="L3:L4"/>
    <mergeCell ref="O2:R2"/>
    <mergeCell ref="Y3:Y4"/>
    <mergeCell ref="Z3:Z4"/>
    <mergeCell ref="R3:S3"/>
    <mergeCell ref="T3:U3"/>
    <mergeCell ref="V3:V4"/>
    <mergeCell ref="W3:W4"/>
    <mergeCell ref="X3:X4"/>
  </mergeCells>
  <phoneticPr fontId="1"/>
  <pageMargins left="0.78700000000000003" right="0.78700000000000003" top="0.98399999999999999" bottom="0.98399999999999999" header="0.51200000000000001" footer="0.51200000000000001"/>
  <pageSetup paperSize="9" scale="84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58E80-5E26-47E5-A53E-F4DECD6D6728}">
  <dimension ref="A1:AL35"/>
  <sheetViews>
    <sheetView tabSelected="1" topLeftCell="M1" zoomScaleNormal="100" workbookViewId="0">
      <selection activeCell="T18" sqref="T18"/>
    </sheetView>
  </sheetViews>
  <sheetFormatPr defaultRowHeight="13.2" x14ac:dyDescent="0.2"/>
  <cols>
    <col min="2" max="2" width="16.6640625" customWidth="1"/>
    <col min="3" max="3" width="13" customWidth="1"/>
    <col min="8" max="10" width="15.88671875" customWidth="1"/>
    <col min="12" max="12" width="11.6640625" bestFit="1" customWidth="1"/>
    <col min="34" max="34" width="10" customWidth="1"/>
    <col min="36" max="36" width="11.44140625" customWidth="1"/>
  </cols>
  <sheetData>
    <row r="1" spans="1:38" ht="16.8" customHeight="1" x14ac:dyDescent="0.2">
      <c r="A1" t="s">
        <v>79</v>
      </c>
      <c r="B1" t="s">
        <v>80</v>
      </c>
      <c r="C1" t="s">
        <v>81</v>
      </c>
      <c r="D1" t="s">
        <v>82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89</v>
      </c>
      <c r="L1" t="s">
        <v>90</v>
      </c>
      <c r="M1" t="s">
        <v>91</v>
      </c>
      <c r="N1" t="s">
        <v>92</v>
      </c>
      <c r="O1" t="s">
        <v>93</v>
      </c>
      <c r="P1" t="s">
        <v>94</v>
      </c>
      <c r="Q1" t="s">
        <v>95</v>
      </c>
      <c r="R1" t="s">
        <v>96</v>
      </c>
      <c r="S1" t="s">
        <v>97</v>
      </c>
      <c r="T1" t="s">
        <v>98</v>
      </c>
      <c r="U1" t="s">
        <v>99</v>
      </c>
      <c r="V1" t="s">
        <v>100</v>
      </c>
      <c r="W1" t="s">
        <v>101</v>
      </c>
      <c r="X1" t="s">
        <v>102</v>
      </c>
      <c r="Y1" t="s">
        <v>103</v>
      </c>
      <c r="Z1" t="s">
        <v>104</v>
      </c>
      <c r="AA1" t="s">
        <v>105</v>
      </c>
      <c r="AB1" t="s">
        <v>106</v>
      </c>
      <c r="AC1" t="s">
        <v>107</v>
      </c>
      <c r="AD1" t="s">
        <v>108</v>
      </c>
      <c r="AE1" t="s">
        <v>109</v>
      </c>
      <c r="AF1" t="s">
        <v>110</v>
      </c>
      <c r="AG1" t="s">
        <v>111</v>
      </c>
      <c r="AH1" t="s">
        <v>112</v>
      </c>
      <c r="AI1" t="s">
        <v>113</v>
      </c>
      <c r="AJ1" t="s">
        <v>114</v>
      </c>
      <c r="AK1" t="s">
        <v>115</v>
      </c>
      <c r="AL1" t="s">
        <v>116</v>
      </c>
    </row>
    <row r="2" spans="1:38" x14ac:dyDescent="0.2">
      <c r="L2" s="32"/>
      <c r="AH2" s="32"/>
      <c r="AJ2" s="32"/>
    </row>
    <row r="3" spans="1:38" x14ac:dyDescent="0.2">
      <c r="L3" s="32"/>
      <c r="AH3" s="32"/>
      <c r="AJ3" s="32"/>
    </row>
    <row r="4" spans="1:38" x14ac:dyDescent="0.2">
      <c r="L4" s="32"/>
      <c r="AH4" s="32"/>
      <c r="AJ4" s="32"/>
    </row>
    <row r="5" spans="1:38" x14ac:dyDescent="0.2">
      <c r="L5" s="32"/>
      <c r="AH5" s="32"/>
      <c r="AJ5" s="32"/>
    </row>
    <row r="6" spans="1:38" x14ac:dyDescent="0.2">
      <c r="L6" s="32"/>
      <c r="AH6" s="32"/>
      <c r="AJ6" s="32"/>
    </row>
    <row r="7" spans="1:38" x14ac:dyDescent="0.2">
      <c r="L7" s="32"/>
      <c r="AH7" s="32"/>
      <c r="AJ7" s="32"/>
    </row>
    <row r="8" spans="1:38" x14ac:dyDescent="0.2">
      <c r="L8" s="32"/>
      <c r="AH8" s="32"/>
      <c r="AJ8" s="32"/>
    </row>
    <row r="9" spans="1:38" x14ac:dyDescent="0.2">
      <c r="L9" s="32"/>
      <c r="AH9" s="32"/>
      <c r="AJ9" s="32"/>
    </row>
    <row r="10" spans="1:38" x14ac:dyDescent="0.2">
      <c r="L10" s="32"/>
      <c r="AH10" s="32"/>
      <c r="AJ10" s="32"/>
    </row>
    <row r="11" spans="1:38" x14ac:dyDescent="0.2">
      <c r="L11" s="32"/>
      <c r="AH11" s="32"/>
      <c r="AJ11" s="32"/>
    </row>
    <row r="12" spans="1:38" x14ac:dyDescent="0.2">
      <c r="L12" s="32"/>
      <c r="AH12" s="32"/>
      <c r="AJ12" s="32"/>
    </row>
    <row r="13" spans="1:38" x14ac:dyDescent="0.2">
      <c r="L13" s="32"/>
      <c r="AH13" s="32"/>
      <c r="AJ13" s="32"/>
    </row>
    <row r="14" spans="1:38" x14ac:dyDescent="0.2">
      <c r="L14" s="32"/>
      <c r="AH14" s="32"/>
      <c r="AJ14" s="32"/>
    </row>
    <row r="15" spans="1:38" x14ac:dyDescent="0.2">
      <c r="L15" s="32"/>
      <c r="AH15" s="32"/>
      <c r="AJ15" s="32"/>
    </row>
    <row r="16" spans="1:38" x14ac:dyDescent="0.2">
      <c r="L16" s="32"/>
      <c r="AH16" s="32"/>
      <c r="AJ16" s="32"/>
    </row>
    <row r="17" spans="12:36" x14ac:dyDescent="0.2">
      <c r="L17" s="32"/>
      <c r="AH17" s="32"/>
      <c r="AJ17" s="32"/>
    </row>
    <row r="18" spans="12:36" x14ac:dyDescent="0.2">
      <c r="L18" s="32"/>
      <c r="AH18" s="32"/>
      <c r="AJ18" s="32"/>
    </row>
    <row r="19" spans="12:36" x14ac:dyDescent="0.2">
      <c r="L19" s="32"/>
      <c r="AH19" s="32"/>
      <c r="AJ19" s="32"/>
    </row>
    <row r="20" spans="12:36" x14ac:dyDescent="0.2">
      <c r="L20" s="32"/>
      <c r="AH20" s="32"/>
      <c r="AJ20" s="32"/>
    </row>
    <row r="21" spans="12:36" x14ac:dyDescent="0.2">
      <c r="L21" s="32"/>
      <c r="AH21" s="32"/>
      <c r="AJ21" s="32"/>
    </row>
    <row r="22" spans="12:36" x14ac:dyDescent="0.2">
      <c r="L22" s="32"/>
      <c r="AH22" s="32"/>
      <c r="AJ22" s="32"/>
    </row>
    <row r="23" spans="12:36" x14ac:dyDescent="0.2">
      <c r="L23" s="32"/>
      <c r="AH23" s="32"/>
      <c r="AJ23" s="32"/>
    </row>
    <row r="24" spans="12:36" x14ac:dyDescent="0.2">
      <c r="L24" s="32"/>
      <c r="AH24" s="32"/>
      <c r="AJ24" s="32"/>
    </row>
    <row r="25" spans="12:36" x14ac:dyDescent="0.2">
      <c r="L25" s="32"/>
      <c r="AH25" s="32"/>
      <c r="AJ25" s="32"/>
    </row>
    <row r="26" spans="12:36" x14ac:dyDescent="0.2">
      <c r="L26" s="32"/>
      <c r="AH26" s="32"/>
      <c r="AJ26" s="32"/>
    </row>
    <row r="27" spans="12:36" x14ac:dyDescent="0.2">
      <c r="L27" s="32"/>
      <c r="AH27" s="32"/>
      <c r="AJ27" s="32"/>
    </row>
    <row r="28" spans="12:36" x14ac:dyDescent="0.2">
      <c r="L28" s="32"/>
      <c r="AH28" s="32"/>
      <c r="AJ28" s="32"/>
    </row>
    <row r="29" spans="12:36" x14ac:dyDescent="0.2">
      <c r="L29" s="32"/>
      <c r="AH29" s="32"/>
      <c r="AJ29" s="32"/>
    </row>
    <row r="30" spans="12:36" x14ac:dyDescent="0.2">
      <c r="L30" s="32"/>
      <c r="AH30" s="32"/>
      <c r="AJ30" s="32"/>
    </row>
    <row r="31" spans="12:36" x14ac:dyDescent="0.2">
      <c r="L31" s="32"/>
      <c r="AH31" s="32"/>
      <c r="AJ31" s="32"/>
    </row>
    <row r="32" spans="12:36" x14ac:dyDescent="0.2">
      <c r="L32" s="32"/>
      <c r="AH32" s="32"/>
      <c r="AJ32" s="32"/>
    </row>
    <row r="33" spans="12:36" x14ac:dyDescent="0.2">
      <c r="L33" s="32"/>
      <c r="AH33" s="32"/>
      <c r="AJ33" s="32"/>
    </row>
    <row r="34" spans="12:36" x14ac:dyDescent="0.2">
      <c r="L34" s="32"/>
      <c r="AH34" s="32"/>
      <c r="AJ34" s="32"/>
    </row>
    <row r="35" spans="12:36" x14ac:dyDescent="0.2">
      <c r="L35" s="32"/>
      <c r="AH35" s="32"/>
      <c r="AJ35" s="32"/>
    </row>
  </sheetData>
  <sortState xmlns:xlrd2="http://schemas.microsoft.com/office/spreadsheetml/2017/richdata2" ref="A2:AL28">
    <sortCondition ref="M2:M28"/>
  </sortState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4" sqref="I24"/>
    </sheetView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県大会</vt:lpstr>
      <vt:lpstr>大会名等</vt:lpstr>
      <vt:lpstr>構成員情報</vt:lpstr>
      <vt:lpstr>ＤＬシート</vt:lpstr>
      <vt:lpstr>Sheet2</vt:lpstr>
      <vt:lpstr>Sheet3</vt:lpstr>
      <vt:lpstr>ＤＬシート!Print_Area</vt:lpstr>
      <vt:lpstr>県大会!Print_Area</vt:lpstr>
      <vt:lpstr>構成員情報!Print_Area</vt:lpstr>
    </vt:vector>
  </TitlesOfParts>
  <Company>日本郵政公社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</dc:creator>
  <cp:lastModifiedBy>種村 茂夫</cp:lastModifiedBy>
  <cp:lastPrinted>2025-03-01T23:57:01Z</cp:lastPrinted>
  <dcterms:created xsi:type="dcterms:W3CDTF">2007-08-16T08:49:22Z</dcterms:created>
  <dcterms:modified xsi:type="dcterms:W3CDTF">2026-02-19T13:50:34Z</dcterms:modified>
</cp:coreProperties>
</file>